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oukromé\2020\"/>
    </mc:Choice>
  </mc:AlternateContent>
  <xr:revisionPtr revIDLastSave="0" documentId="13_ncr:11_{CB02D355-EA7B-4C1C-88ED-64C64522299B}" xr6:coauthVersionLast="45" xr6:coauthVersionMax="45" xr10:uidLastSave="{00000000-0000-0000-0000-000000000000}"/>
  <bookViews>
    <workbookView xWindow="-120" yWindow="-120" windowWidth="38640" windowHeight="212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Pol'!$A$1:$W$263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Z14" i="12" l="1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3" i="12"/>
  <c r="M13" i="12" s="1"/>
  <c r="M12" i="12" s="1"/>
  <c r="I13" i="12"/>
  <c r="I12" i="12" s="1"/>
  <c r="K13" i="12"/>
  <c r="K12" i="12" s="1"/>
  <c r="O13" i="12"/>
  <c r="O12" i="12" s="1"/>
  <c r="Q13" i="12"/>
  <c r="Q12" i="12" s="1"/>
  <c r="U13" i="12"/>
  <c r="U12" i="12" s="1"/>
  <c r="G17" i="12"/>
  <c r="G16" i="12" s="1"/>
  <c r="I52" i="1" s="1"/>
  <c r="I17" i="12"/>
  <c r="I16" i="12" s="1"/>
  <c r="K17" i="12"/>
  <c r="K16" i="12" s="1"/>
  <c r="O17" i="12"/>
  <c r="O16" i="12" s="1"/>
  <c r="Q17" i="12"/>
  <c r="Q16" i="12" s="1"/>
  <c r="U17" i="12"/>
  <c r="U16" i="12" s="1"/>
  <c r="G20" i="12"/>
  <c r="M20" i="12" s="1"/>
  <c r="I20" i="12"/>
  <c r="K20" i="12"/>
  <c r="O20" i="12"/>
  <c r="Q20" i="12"/>
  <c r="U20" i="12"/>
  <c r="G24" i="12"/>
  <c r="I24" i="12"/>
  <c r="K24" i="12"/>
  <c r="M24" i="12"/>
  <c r="O24" i="12"/>
  <c r="Q24" i="12"/>
  <c r="U24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2" i="12"/>
  <c r="AE262" i="12" s="1"/>
  <c r="I32" i="12"/>
  <c r="K32" i="12"/>
  <c r="O32" i="12"/>
  <c r="Q32" i="12"/>
  <c r="U32" i="12"/>
  <c r="G35" i="12"/>
  <c r="M35" i="12" s="1"/>
  <c r="I35" i="12"/>
  <c r="K35" i="12"/>
  <c r="O35" i="12"/>
  <c r="Q35" i="12"/>
  <c r="U35" i="12"/>
  <c r="G38" i="12"/>
  <c r="M38" i="12" s="1"/>
  <c r="I38" i="12"/>
  <c r="K38" i="12"/>
  <c r="O38" i="12"/>
  <c r="Q38" i="12"/>
  <c r="U38" i="12"/>
  <c r="G41" i="12"/>
  <c r="I41" i="12"/>
  <c r="K41" i="12"/>
  <c r="M41" i="12"/>
  <c r="O41" i="12"/>
  <c r="Q41" i="12"/>
  <c r="U41" i="12"/>
  <c r="G44" i="12"/>
  <c r="I44" i="12"/>
  <c r="K44" i="12"/>
  <c r="M44" i="12"/>
  <c r="O44" i="12"/>
  <c r="Q44" i="12"/>
  <c r="U44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2" i="12"/>
  <c r="I52" i="12"/>
  <c r="K52" i="12"/>
  <c r="M52" i="12"/>
  <c r="O52" i="12"/>
  <c r="Q52" i="12"/>
  <c r="U52" i="12"/>
  <c r="G54" i="12"/>
  <c r="I54" i="12"/>
  <c r="K54" i="12"/>
  <c r="M54" i="12"/>
  <c r="O54" i="12"/>
  <c r="Q54" i="12"/>
  <c r="U54" i="12"/>
  <c r="G57" i="12"/>
  <c r="I57" i="12"/>
  <c r="K57" i="12"/>
  <c r="M57" i="12"/>
  <c r="O57" i="12"/>
  <c r="Q57" i="12"/>
  <c r="U57" i="12"/>
  <c r="G61" i="12"/>
  <c r="M61" i="12" s="1"/>
  <c r="I61" i="12"/>
  <c r="K61" i="12"/>
  <c r="O61" i="12"/>
  <c r="Q61" i="12"/>
  <c r="U61" i="12"/>
  <c r="G63" i="12"/>
  <c r="I63" i="12"/>
  <c r="K63" i="12"/>
  <c r="M63" i="12"/>
  <c r="O63" i="12"/>
  <c r="Q63" i="12"/>
  <c r="U63" i="12"/>
  <c r="G65" i="12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9" i="12"/>
  <c r="I69" i="12"/>
  <c r="K69" i="12"/>
  <c r="M69" i="12"/>
  <c r="O69" i="12"/>
  <c r="Q69" i="12"/>
  <c r="U69" i="12"/>
  <c r="G72" i="12"/>
  <c r="I72" i="12"/>
  <c r="K72" i="12"/>
  <c r="M72" i="12"/>
  <c r="O72" i="12"/>
  <c r="Q72" i="12"/>
  <c r="U72" i="12"/>
  <c r="G75" i="12"/>
  <c r="M75" i="12" s="1"/>
  <c r="I75" i="12"/>
  <c r="K75" i="12"/>
  <c r="O75" i="12"/>
  <c r="Q75" i="12"/>
  <c r="U75" i="12"/>
  <c r="G78" i="12"/>
  <c r="M78" i="12" s="1"/>
  <c r="I78" i="12"/>
  <c r="K78" i="12"/>
  <c r="O78" i="12"/>
  <c r="Q78" i="12"/>
  <c r="U78" i="12"/>
  <c r="G81" i="12"/>
  <c r="M81" i="12" s="1"/>
  <c r="I81" i="12"/>
  <c r="K81" i="12"/>
  <c r="O81" i="12"/>
  <c r="Q81" i="12"/>
  <c r="U81" i="12"/>
  <c r="G84" i="12"/>
  <c r="M84" i="12" s="1"/>
  <c r="I84" i="12"/>
  <c r="K84" i="12"/>
  <c r="O84" i="12"/>
  <c r="Q84" i="12"/>
  <c r="U84" i="12"/>
  <c r="G87" i="12"/>
  <c r="M87" i="12" s="1"/>
  <c r="I87" i="12"/>
  <c r="K87" i="12"/>
  <c r="O87" i="12"/>
  <c r="Q87" i="12"/>
  <c r="U87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8" i="12"/>
  <c r="M98" i="12" s="1"/>
  <c r="I98" i="12"/>
  <c r="K98" i="12"/>
  <c r="O98" i="12"/>
  <c r="Q98" i="12"/>
  <c r="U98" i="12"/>
  <c r="G100" i="12"/>
  <c r="M100" i="12" s="1"/>
  <c r="I100" i="12"/>
  <c r="K100" i="12"/>
  <c r="O100" i="12"/>
  <c r="Q100" i="12"/>
  <c r="U100" i="12"/>
  <c r="G102" i="12"/>
  <c r="I102" i="12"/>
  <c r="K102" i="12"/>
  <c r="M102" i="12"/>
  <c r="O102" i="12"/>
  <c r="Q102" i="12"/>
  <c r="U102" i="12"/>
  <c r="G104" i="12"/>
  <c r="M104" i="12" s="1"/>
  <c r="I104" i="12"/>
  <c r="K104" i="12"/>
  <c r="O104" i="12"/>
  <c r="Q104" i="12"/>
  <c r="U104" i="12"/>
  <c r="G106" i="12"/>
  <c r="M106" i="12" s="1"/>
  <c r="I106" i="12"/>
  <c r="K106" i="12"/>
  <c r="O106" i="12"/>
  <c r="Q106" i="12"/>
  <c r="U106" i="12"/>
  <c r="G108" i="12"/>
  <c r="M108" i="12" s="1"/>
  <c r="I108" i="12"/>
  <c r="K108" i="12"/>
  <c r="O108" i="12"/>
  <c r="Q108" i="12"/>
  <c r="U108" i="12"/>
  <c r="G110" i="12"/>
  <c r="M110" i="12" s="1"/>
  <c r="I110" i="12"/>
  <c r="K110" i="12"/>
  <c r="O110" i="12"/>
  <c r="Q110" i="12"/>
  <c r="U110" i="12"/>
  <c r="G112" i="12"/>
  <c r="I112" i="12"/>
  <c r="K112" i="12"/>
  <c r="M112" i="12"/>
  <c r="O112" i="12"/>
  <c r="Q112" i="12"/>
  <c r="U112" i="12"/>
  <c r="G114" i="12"/>
  <c r="M114" i="12" s="1"/>
  <c r="I114" i="12"/>
  <c r="K114" i="12"/>
  <c r="O114" i="12"/>
  <c r="Q114" i="12"/>
  <c r="U114" i="12"/>
  <c r="G117" i="12"/>
  <c r="M117" i="12" s="1"/>
  <c r="I117" i="12"/>
  <c r="K117" i="12"/>
  <c r="O117" i="12"/>
  <c r="Q117" i="12"/>
  <c r="U117" i="12"/>
  <c r="K120" i="12"/>
  <c r="G121" i="12"/>
  <c r="G120" i="12" s="1"/>
  <c r="I55" i="1" s="1"/>
  <c r="I121" i="12"/>
  <c r="I120" i="12" s="1"/>
  <c r="K121" i="12"/>
  <c r="O121" i="12"/>
  <c r="O120" i="12" s="1"/>
  <c r="Q121" i="12"/>
  <c r="Q120" i="12" s="1"/>
  <c r="U121" i="12"/>
  <c r="U120" i="12" s="1"/>
  <c r="G124" i="12"/>
  <c r="M124" i="12" s="1"/>
  <c r="M123" i="12" s="1"/>
  <c r="I124" i="12"/>
  <c r="K124" i="12"/>
  <c r="O124" i="12"/>
  <c r="Q124" i="12"/>
  <c r="Q123" i="12" s="1"/>
  <c r="U124" i="12"/>
  <c r="G126" i="12"/>
  <c r="M126" i="12" s="1"/>
  <c r="I126" i="12"/>
  <c r="K126" i="12"/>
  <c r="O126" i="12"/>
  <c r="Q126" i="12"/>
  <c r="U126" i="12"/>
  <c r="G128" i="12"/>
  <c r="I128" i="12"/>
  <c r="K128" i="12"/>
  <c r="M128" i="12"/>
  <c r="O128" i="12"/>
  <c r="Q128" i="12"/>
  <c r="U128" i="12"/>
  <c r="G131" i="12"/>
  <c r="I131" i="12"/>
  <c r="K131" i="12"/>
  <c r="K130" i="12" s="1"/>
  <c r="M131" i="12"/>
  <c r="O131" i="12"/>
  <c r="Q131" i="12"/>
  <c r="U131" i="12"/>
  <c r="G133" i="12"/>
  <c r="I133" i="12"/>
  <c r="K133" i="12"/>
  <c r="M133" i="12"/>
  <c r="O133" i="12"/>
  <c r="Q133" i="12"/>
  <c r="U133" i="12"/>
  <c r="G135" i="12"/>
  <c r="I135" i="12"/>
  <c r="K135" i="12"/>
  <c r="O135" i="12"/>
  <c r="Q135" i="12"/>
  <c r="U135" i="12"/>
  <c r="G137" i="12"/>
  <c r="M137" i="12" s="1"/>
  <c r="I137" i="12"/>
  <c r="K137" i="12"/>
  <c r="O137" i="12"/>
  <c r="O130" i="12" s="1"/>
  <c r="Q137" i="12"/>
  <c r="U137" i="12"/>
  <c r="G140" i="12"/>
  <c r="M140" i="12" s="1"/>
  <c r="I140" i="12"/>
  <c r="K140" i="12"/>
  <c r="O140" i="12"/>
  <c r="Q140" i="12"/>
  <c r="U140" i="12"/>
  <c r="G142" i="12"/>
  <c r="M142" i="12" s="1"/>
  <c r="I142" i="12"/>
  <c r="K142" i="12"/>
  <c r="O142" i="12"/>
  <c r="Q142" i="12"/>
  <c r="U142" i="12"/>
  <c r="G144" i="12"/>
  <c r="I144" i="12"/>
  <c r="K144" i="12"/>
  <c r="M144" i="12"/>
  <c r="O144" i="12"/>
  <c r="Q144" i="12"/>
  <c r="U144" i="12"/>
  <c r="G146" i="12"/>
  <c r="M146" i="12" s="1"/>
  <c r="I146" i="12"/>
  <c r="K146" i="12"/>
  <c r="O146" i="12"/>
  <c r="Q146" i="12"/>
  <c r="U146" i="12"/>
  <c r="G148" i="12"/>
  <c r="I148" i="12"/>
  <c r="K148" i="12"/>
  <c r="M148" i="12"/>
  <c r="O148" i="12"/>
  <c r="Q148" i="12"/>
  <c r="U148" i="12"/>
  <c r="G150" i="12"/>
  <c r="M150" i="12" s="1"/>
  <c r="I150" i="12"/>
  <c r="K150" i="12"/>
  <c r="O150" i="12"/>
  <c r="Q150" i="12"/>
  <c r="U150" i="12"/>
  <c r="G152" i="12"/>
  <c r="M152" i="12" s="1"/>
  <c r="I152" i="12"/>
  <c r="K152" i="12"/>
  <c r="O152" i="12"/>
  <c r="Q152" i="12"/>
  <c r="U152" i="12"/>
  <c r="G154" i="12"/>
  <c r="M154" i="12" s="1"/>
  <c r="I154" i="12"/>
  <c r="K154" i="12"/>
  <c r="O154" i="12"/>
  <c r="Q154" i="12"/>
  <c r="U154" i="12"/>
  <c r="G156" i="12"/>
  <c r="I156" i="12"/>
  <c r="K156" i="12"/>
  <c r="M156" i="12"/>
  <c r="O156" i="12"/>
  <c r="Q156" i="12"/>
  <c r="U156" i="12"/>
  <c r="G158" i="12"/>
  <c r="I158" i="12"/>
  <c r="K158" i="12"/>
  <c r="M158" i="12"/>
  <c r="O158" i="12"/>
  <c r="Q158" i="12"/>
  <c r="U158" i="12"/>
  <c r="G160" i="12"/>
  <c r="I160" i="12"/>
  <c r="K160" i="12"/>
  <c r="M160" i="12"/>
  <c r="O160" i="12"/>
  <c r="Q160" i="12"/>
  <c r="U160" i="12"/>
  <c r="G162" i="12"/>
  <c r="M162" i="12" s="1"/>
  <c r="I162" i="12"/>
  <c r="K162" i="12"/>
  <c r="O162" i="12"/>
  <c r="Q162" i="12"/>
  <c r="U162" i="12"/>
  <c r="G164" i="12"/>
  <c r="M164" i="12" s="1"/>
  <c r="I164" i="12"/>
  <c r="K164" i="12"/>
  <c r="O164" i="12"/>
  <c r="Q164" i="12"/>
  <c r="U164" i="12"/>
  <c r="G166" i="12"/>
  <c r="M166" i="12" s="1"/>
  <c r="I166" i="12"/>
  <c r="K166" i="12"/>
  <c r="O166" i="12"/>
  <c r="Q166" i="12"/>
  <c r="U166" i="12"/>
  <c r="G168" i="12"/>
  <c r="M168" i="12" s="1"/>
  <c r="I168" i="12"/>
  <c r="K168" i="12"/>
  <c r="O168" i="12"/>
  <c r="Q168" i="12"/>
  <c r="U168" i="12"/>
  <c r="G170" i="12"/>
  <c r="M170" i="12" s="1"/>
  <c r="I170" i="12"/>
  <c r="K170" i="12"/>
  <c r="O170" i="12"/>
  <c r="Q170" i="12"/>
  <c r="U170" i="12"/>
  <c r="G172" i="12"/>
  <c r="M172" i="12" s="1"/>
  <c r="I172" i="12"/>
  <c r="K172" i="12"/>
  <c r="O172" i="12"/>
  <c r="Q172" i="12"/>
  <c r="U172" i="12"/>
  <c r="G174" i="12"/>
  <c r="M174" i="12" s="1"/>
  <c r="I174" i="12"/>
  <c r="K174" i="12"/>
  <c r="O174" i="12"/>
  <c r="Q174" i="12"/>
  <c r="U174" i="12"/>
  <c r="G176" i="12"/>
  <c r="I176" i="12"/>
  <c r="K176" i="12"/>
  <c r="M176" i="12"/>
  <c r="O176" i="12"/>
  <c r="Q176" i="12"/>
  <c r="U176" i="12"/>
  <c r="G178" i="12"/>
  <c r="M178" i="12" s="1"/>
  <c r="I178" i="12"/>
  <c r="K178" i="12"/>
  <c r="O178" i="12"/>
  <c r="Q178" i="12"/>
  <c r="U178" i="12"/>
  <c r="G180" i="12"/>
  <c r="I180" i="12"/>
  <c r="K180" i="12"/>
  <c r="M180" i="12"/>
  <c r="O180" i="12"/>
  <c r="Q180" i="12"/>
  <c r="U180" i="12"/>
  <c r="G182" i="12"/>
  <c r="M182" i="12" s="1"/>
  <c r="I182" i="12"/>
  <c r="K182" i="12"/>
  <c r="O182" i="12"/>
  <c r="Q182" i="12"/>
  <c r="U182" i="12"/>
  <c r="G184" i="12"/>
  <c r="M184" i="12" s="1"/>
  <c r="I184" i="12"/>
  <c r="K184" i="12"/>
  <c r="O184" i="12"/>
  <c r="Q184" i="12"/>
  <c r="U184" i="12"/>
  <c r="G186" i="12"/>
  <c r="M186" i="12" s="1"/>
  <c r="I186" i="12"/>
  <c r="K186" i="12"/>
  <c r="O186" i="12"/>
  <c r="Q186" i="12"/>
  <c r="U186" i="12"/>
  <c r="G188" i="12"/>
  <c r="I188" i="12"/>
  <c r="K188" i="12"/>
  <c r="M188" i="12"/>
  <c r="O188" i="12"/>
  <c r="Q188" i="12"/>
  <c r="U188" i="12"/>
  <c r="G190" i="12"/>
  <c r="I190" i="12"/>
  <c r="K190" i="12"/>
  <c r="M190" i="12"/>
  <c r="O190" i="12"/>
  <c r="Q190" i="12"/>
  <c r="U190" i="12"/>
  <c r="G192" i="12"/>
  <c r="I192" i="12"/>
  <c r="K192" i="12"/>
  <c r="M192" i="12"/>
  <c r="O192" i="12"/>
  <c r="Q192" i="12"/>
  <c r="U192" i="12"/>
  <c r="G195" i="12"/>
  <c r="M195" i="12" s="1"/>
  <c r="I195" i="12"/>
  <c r="K195" i="12"/>
  <c r="O195" i="12"/>
  <c r="Q195" i="12"/>
  <c r="U195" i="12"/>
  <c r="G197" i="12"/>
  <c r="G194" i="12" s="1"/>
  <c r="I59" i="1" s="1"/>
  <c r="I197" i="12"/>
  <c r="K197" i="12"/>
  <c r="O197" i="12"/>
  <c r="Q197" i="12"/>
  <c r="U197" i="12"/>
  <c r="G199" i="12"/>
  <c r="M199" i="12" s="1"/>
  <c r="I199" i="12"/>
  <c r="K199" i="12"/>
  <c r="O199" i="12"/>
  <c r="Q199" i="12"/>
  <c r="U199" i="12"/>
  <c r="G201" i="12"/>
  <c r="M201" i="12" s="1"/>
  <c r="I201" i="12"/>
  <c r="K201" i="12"/>
  <c r="O201" i="12"/>
  <c r="Q201" i="12"/>
  <c r="U201" i="12"/>
  <c r="G203" i="12"/>
  <c r="I203" i="12"/>
  <c r="K203" i="12"/>
  <c r="M203" i="12"/>
  <c r="O203" i="12"/>
  <c r="Q203" i="12"/>
  <c r="U203" i="12"/>
  <c r="G205" i="12"/>
  <c r="M205" i="12" s="1"/>
  <c r="I205" i="12"/>
  <c r="K205" i="12"/>
  <c r="O205" i="12"/>
  <c r="Q205" i="12"/>
  <c r="U205" i="12"/>
  <c r="G207" i="12"/>
  <c r="M207" i="12" s="1"/>
  <c r="I207" i="12"/>
  <c r="K207" i="12"/>
  <c r="O207" i="12"/>
  <c r="Q207" i="12"/>
  <c r="U207" i="12"/>
  <c r="G209" i="12"/>
  <c r="M209" i="12" s="1"/>
  <c r="I209" i="12"/>
  <c r="K209" i="12"/>
  <c r="O209" i="12"/>
  <c r="Q209" i="12"/>
  <c r="U209" i="12"/>
  <c r="G211" i="12"/>
  <c r="I211" i="12"/>
  <c r="K211" i="12"/>
  <c r="M211" i="12"/>
  <c r="O211" i="12"/>
  <c r="Q211" i="12"/>
  <c r="U211" i="12"/>
  <c r="G213" i="12"/>
  <c r="M213" i="12" s="1"/>
  <c r="I213" i="12"/>
  <c r="K213" i="12"/>
  <c r="O213" i="12"/>
  <c r="Q213" i="12"/>
  <c r="U213" i="12"/>
  <c r="G215" i="12"/>
  <c r="M215" i="12" s="1"/>
  <c r="I215" i="12"/>
  <c r="K215" i="12"/>
  <c r="O215" i="12"/>
  <c r="Q215" i="12"/>
  <c r="U215" i="12"/>
  <c r="G217" i="12"/>
  <c r="M217" i="12" s="1"/>
  <c r="I217" i="12"/>
  <c r="K217" i="12"/>
  <c r="O217" i="12"/>
  <c r="Q217" i="12"/>
  <c r="U217" i="12"/>
  <c r="G219" i="12"/>
  <c r="I219" i="12"/>
  <c r="K219" i="12"/>
  <c r="M219" i="12"/>
  <c r="O219" i="12"/>
  <c r="Q219" i="12"/>
  <c r="U219" i="12"/>
  <c r="G221" i="12"/>
  <c r="I221" i="12"/>
  <c r="K221" i="12"/>
  <c r="M221" i="12"/>
  <c r="O221" i="12"/>
  <c r="Q221" i="12"/>
  <c r="U221" i="12"/>
  <c r="G223" i="12"/>
  <c r="I223" i="12"/>
  <c r="K223" i="12"/>
  <c r="M223" i="12"/>
  <c r="O223" i="12"/>
  <c r="Q223" i="12"/>
  <c r="U223" i="12"/>
  <c r="G225" i="12"/>
  <c r="M225" i="12" s="1"/>
  <c r="I225" i="12"/>
  <c r="K225" i="12"/>
  <c r="O225" i="12"/>
  <c r="Q225" i="12"/>
  <c r="U225" i="12"/>
  <c r="G227" i="12"/>
  <c r="M227" i="12" s="1"/>
  <c r="I227" i="12"/>
  <c r="K227" i="12"/>
  <c r="O227" i="12"/>
  <c r="Q227" i="12"/>
  <c r="U227" i="12"/>
  <c r="G229" i="12"/>
  <c r="M229" i="12" s="1"/>
  <c r="I229" i="12"/>
  <c r="K229" i="12"/>
  <c r="O229" i="12"/>
  <c r="Q229" i="12"/>
  <c r="U229" i="12"/>
  <c r="G231" i="12"/>
  <c r="M231" i="12" s="1"/>
  <c r="I231" i="12"/>
  <c r="K231" i="12"/>
  <c r="O231" i="12"/>
  <c r="Q231" i="12"/>
  <c r="U231" i="12"/>
  <c r="G233" i="12"/>
  <c r="M233" i="12" s="1"/>
  <c r="I233" i="12"/>
  <c r="K233" i="12"/>
  <c r="O233" i="12"/>
  <c r="Q233" i="12"/>
  <c r="U233" i="12"/>
  <c r="G236" i="12"/>
  <c r="G235" i="12" s="1"/>
  <c r="I60" i="1" s="1"/>
  <c r="I236" i="12"/>
  <c r="I235" i="12" s="1"/>
  <c r="K236" i="12"/>
  <c r="K235" i="12" s="1"/>
  <c r="M236" i="12"/>
  <c r="M235" i="12" s="1"/>
  <c r="O236" i="12"/>
  <c r="O235" i="12" s="1"/>
  <c r="Q236" i="12"/>
  <c r="U236" i="12"/>
  <c r="G239" i="12"/>
  <c r="I239" i="12"/>
  <c r="K239" i="12"/>
  <c r="M239" i="12"/>
  <c r="O239" i="12"/>
  <c r="Q239" i="12"/>
  <c r="Q235" i="12" s="1"/>
  <c r="U239" i="12"/>
  <c r="G243" i="12"/>
  <c r="G242" i="12" s="1"/>
  <c r="I61" i="1" s="1"/>
  <c r="I243" i="12"/>
  <c r="K243" i="12"/>
  <c r="K242" i="12" s="1"/>
  <c r="M243" i="12"/>
  <c r="M242" i="12" s="1"/>
  <c r="O243" i="12"/>
  <c r="O242" i="12" s="1"/>
  <c r="Q243" i="12"/>
  <c r="Q242" i="12" s="1"/>
  <c r="U243" i="12"/>
  <c r="G245" i="12"/>
  <c r="M245" i="12" s="1"/>
  <c r="I245" i="12"/>
  <c r="K245" i="12"/>
  <c r="O245" i="12"/>
  <c r="Q245" i="12"/>
  <c r="U245" i="12"/>
  <c r="G248" i="12"/>
  <c r="M248" i="12" s="1"/>
  <c r="I248" i="12"/>
  <c r="K248" i="12"/>
  <c r="O248" i="12"/>
  <c r="Q248" i="12"/>
  <c r="U248" i="12"/>
  <c r="U247" i="12" s="1"/>
  <c r="G251" i="12"/>
  <c r="I251" i="12"/>
  <c r="K251" i="12"/>
  <c r="M251" i="12"/>
  <c r="O251" i="12"/>
  <c r="Q251" i="12"/>
  <c r="U251" i="12"/>
  <c r="G253" i="12"/>
  <c r="G247" i="12" s="1"/>
  <c r="I62" i="1" s="1"/>
  <c r="I253" i="12"/>
  <c r="K253" i="12"/>
  <c r="O253" i="12"/>
  <c r="Q253" i="12"/>
  <c r="U253" i="12"/>
  <c r="G255" i="12"/>
  <c r="M255" i="12" s="1"/>
  <c r="I255" i="12"/>
  <c r="K255" i="12"/>
  <c r="O255" i="12"/>
  <c r="Q255" i="12"/>
  <c r="U255" i="12"/>
  <c r="G258" i="12"/>
  <c r="M258" i="12" s="1"/>
  <c r="I258" i="12"/>
  <c r="K258" i="12"/>
  <c r="O258" i="12"/>
  <c r="Q258" i="12"/>
  <c r="U258" i="12"/>
  <c r="AD262" i="12"/>
  <c r="F41" i="1" s="1"/>
  <c r="I20" i="1"/>
  <c r="I19" i="1"/>
  <c r="I18" i="1"/>
  <c r="H40" i="1"/>
  <c r="G39" i="1" l="1"/>
  <c r="G43" i="1" s="1"/>
  <c r="G25" i="1" s="1"/>
  <c r="A25" i="1" s="1"/>
  <c r="A26" i="1" s="1"/>
  <c r="G41" i="1"/>
  <c r="H41" i="1" s="1"/>
  <c r="I41" i="1" s="1"/>
  <c r="G42" i="1"/>
  <c r="U194" i="12"/>
  <c r="I139" i="12"/>
  <c r="F42" i="1"/>
  <c r="I60" i="12"/>
  <c r="Q247" i="12"/>
  <c r="O247" i="12"/>
  <c r="I242" i="12"/>
  <c r="U123" i="12"/>
  <c r="G123" i="12"/>
  <c r="I56" i="1" s="1"/>
  <c r="I23" i="12"/>
  <c r="O60" i="12"/>
  <c r="K60" i="12"/>
  <c r="G23" i="12"/>
  <c r="I53" i="1" s="1"/>
  <c r="I17" i="1" s="1"/>
  <c r="G12" i="12"/>
  <c r="I51" i="1" s="1"/>
  <c r="I16" i="1" s="1"/>
  <c r="I50" i="1"/>
  <c r="O194" i="12"/>
  <c r="O139" i="12"/>
  <c r="G130" i="12"/>
  <c r="I57" i="1" s="1"/>
  <c r="U130" i="12"/>
  <c r="I247" i="12"/>
  <c r="M253" i="12"/>
  <c r="U242" i="12"/>
  <c r="Q194" i="12"/>
  <c r="Q139" i="12"/>
  <c r="I130" i="12"/>
  <c r="Q130" i="12"/>
  <c r="O123" i="12"/>
  <c r="M32" i="12"/>
  <c r="U23" i="12"/>
  <c r="F39" i="1"/>
  <c r="F43" i="1" s="1"/>
  <c r="G28" i="1" s="1"/>
  <c r="K247" i="12"/>
  <c r="U235" i="12"/>
  <c r="K194" i="12"/>
  <c r="I194" i="12"/>
  <c r="U139" i="12"/>
  <c r="K139" i="12"/>
  <c r="K123" i="12"/>
  <c r="K23" i="12"/>
  <c r="M17" i="12"/>
  <c r="M16" i="12" s="1"/>
  <c r="Q60" i="12"/>
  <c r="I123" i="12"/>
  <c r="G60" i="12"/>
  <c r="I54" i="1" s="1"/>
  <c r="U60" i="12"/>
  <c r="Q23" i="12"/>
  <c r="O23" i="12"/>
  <c r="G26" i="1"/>
  <c r="G23" i="1"/>
  <c r="M247" i="12"/>
  <c r="M139" i="12"/>
  <c r="M23" i="12"/>
  <c r="G139" i="12"/>
  <c r="I58" i="1" s="1"/>
  <c r="M197" i="12"/>
  <c r="M194" i="12" s="1"/>
  <c r="M135" i="12"/>
  <c r="M130" i="12" s="1"/>
  <c r="M121" i="12"/>
  <c r="M120" i="12" s="1"/>
  <c r="M65" i="12"/>
  <c r="M60" i="12" s="1"/>
  <c r="M9" i="12"/>
  <c r="M8" i="12" s="1"/>
  <c r="J28" i="1"/>
  <c r="J26" i="1"/>
  <c r="G38" i="1"/>
  <c r="F38" i="1"/>
  <c r="J23" i="1"/>
  <c r="J24" i="1"/>
  <c r="J25" i="1"/>
  <c r="J27" i="1"/>
  <c r="E24" i="1"/>
  <c r="E26" i="1"/>
  <c r="I21" i="1" l="1"/>
  <c r="I63" i="1"/>
  <c r="G262" i="12"/>
  <c r="H39" i="1"/>
  <c r="H42" i="1"/>
  <c r="I42" i="1" s="1"/>
  <c r="A23" i="1"/>
  <c r="I39" i="1" l="1"/>
  <c r="I43" i="1" s="1"/>
  <c r="H43" i="1"/>
  <c r="J61" i="1"/>
  <c r="J51" i="1"/>
  <c r="J60" i="1"/>
  <c r="J56" i="1"/>
  <c r="J58" i="1"/>
  <c r="J52" i="1"/>
  <c r="J50" i="1"/>
  <c r="J54" i="1"/>
  <c r="J62" i="1"/>
  <c r="J55" i="1"/>
  <c r="J53" i="1"/>
  <c r="J59" i="1"/>
  <c r="J57" i="1"/>
  <c r="G24" i="1"/>
  <c r="A27" i="1" s="1"/>
  <c r="A24" i="1"/>
  <c r="J63" i="1" l="1"/>
  <c r="J41" i="1"/>
  <c r="J42" i="1"/>
  <c r="J39" i="1"/>
  <c r="J43" i="1" s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R6" authorId="0" shapeId="0" xr:uid="{FD3A8687-2B40-4804-B3B0-857C7C0B89F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S6" authorId="0" shapeId="0" xr:uid="{1F88B642-751C-432D-9C17-93D934ADC90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<sst xmlns="http://schemas.openxmlformats.org/spreadsheetml/2006/main" count="1120" uniqueCount="364">
  <si>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</si>
  <si>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</si>
  <si>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</si>
  <si>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</si>
  <si>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</si>
  <si>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</si>
  <si>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</si>
  <si>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</si>
  <si>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</si>
  <si>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</si>
  <si>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</si>
  <si>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</si>
  <si>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</si>
  <si>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</si>
  <si>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</si>
  <si>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</si>
  <si>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</si>
  <si>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</si>
  <si>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</si>
  <si>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</si>
  <si>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</si>
  <si>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</si>
  <si>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</si>
  <si>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</si>
  <si>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</si>
  <si>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</si>
  <si>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</si>
  <si>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</si>
  <si>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</si>
  <si>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</si>
  <si>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</si>
  <si>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</si>
  <si>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</si>
  <si>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</si>
  <si>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</si>
  <si>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</si>
  <si>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</si>
  <si>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</si>
  <si>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</si>
  <si>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</si>
  <si>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</si>
  <si>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</si>
  <si>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</si>
  <si>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</si>
  <si>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Vytápění</t>
  </si>
  <si>
    <t>Technologická část</t>
  </si>
  <si>
    <t>Objekt:</t>
  </si>
  <si>
    <t>Rozpočet:</t>
  </si>
  <si>
    <t>Ing. Lenka Nováková</t>
  </si>
  <si>
    <t>002</t>
  </si>
  <si>
    <t>ZŠ Odry Komenského - VZT zařízení školní kuchyně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</si>
  <si>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</si>
  <si>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</si>
  <si>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</si>
  <si>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</si>
  <si>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</si>
  <si>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</si>
  <si>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</si>
  <si>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</si>
  <si>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</si>
  <si>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</si>
  <si>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</si>
  <si>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</si>
  <si>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713</t>
  </si>
  <si>
    <t>Izolace tepelné</t>
  </si>
  <si>
    <t>722</t>
  </si>
  <si>
    <t>Vnitřní vodovod</t>
  </si>
  <si>
    <t>725</t>
  </si>
  <si>
    <t>Zařizovací předměty</t>
  </si>
  <si>
    <t>730</t>
  </si>
  <si>
    <t>Ústřední vytápění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</si>
  <si>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</si>
  <si>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</si>
  <si>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</si>
  <si>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</si>
  <si>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</si>
  <si>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</si>
  <si>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</si>
  <si>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</si>
  <si>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</si>
  <si>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</si>
  <si>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</si>
  <si>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</si>
  <si>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</si>
  <si>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</si>
  <si>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</si>
  <si>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</si>
  <si>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</si>
  <si>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</si>
  <si>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</si>
  <si>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</si>
  <si>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</si>
  <si>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</si>
  <si>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</si>
  <si>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</si>
  <si>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</si>
  <si>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</si>
  <si>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</si>
  <si>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</si>
  <si>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</si>
  <si>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</si>
  <si>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</si>
  <si>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</si>
  <si>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</si>
  <si>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</si>
  <si>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</si>
  <si>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</si>
  <si>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</si>
  <si>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</si>
  <si>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</si>
  <si>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</si>
  <si>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</si>
  <si>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</si>
  <si>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340236212RT2</t>
  </si>
  <si>
    <t>Zazdívka otvorů o ploše přes 0,0225 m2 do 0,09 m2 v příčkách nebo stěnách cihlami  pálenými  tloušťky nad 100 mm</t>
  </si>
  <si>
    <t>kus</t>
  </si>
  <si>
    <t>RTS 20/ II</t>
  </si>
  <si>
    <t>Práce</t>
  </si>
  <si>
    <t>POL1_</t>
  </si>
  <si>
    <t>včetně pomocného pracovního lešení</t>
  </si>
  <si>
    <t>SPI</t>
  </si>
  <si>
    <t>SPU</t>
  </si>
  <si>
    <t>612401391RT2</t>
  </si>
  <si>
    <t>Omítky malých ploch vnitřních stěn přes 0,25 do 1 m2, vápennou štukovou omítkou</t>
  </si>
  <si>
    <t>jakoukoliv maltou, z pomocného pracovního lešení o výšce podlahy do 1900 mm a pro zatížení do 1,5 kPa,</t>
  </si>
  <si>
    <t>971042431R00</t>
  </si>
  <si>
    <t>Vybourání otvorů v betonových příčkách a zdech plochy do 0,25 m2, tloušťky do 150 mm</t>
  </si>
  <si>
    <t>základových nebo nadzákladových,</t>
  </si>
  <si>
    <t>971042451R00</t>
  </si>
  <si>
    <t>Vybourání otvorů v betonových příčkách a zdech plochy do 0,25 m2, tloušťky do 450 mm</t>
  </si>
  <si>
    <t>713400832R00</t>
  </si>
  <si>
    <t>Odstranění tepelné izolace potrubí izolace jakékoliv tloušťky (bez řezání ocelové konstrukce plamenem) rohoží nebo matracemi včetně povrchové úpravy</t>
  </si>
  <si>
    <t>m2</t>
  </si>
  <si>
    <t>713461121R00</t>
  </si>
  <si>
    <t>Montáž izolace tepelné potrubí skružemi z lehčených hmot, připevněnými na asfaltový tmel za studena, s vyspárováním a provedením spodního nátěru asfaltovým lakem tvrdým - ALT potrubí a ohybů, jednovrstvá</t>
  </si>
  <si>
    <t>bez povrchové úpravy</t>
  </si>
  <si>
    <t>7136220003</t>
  </si>
  <si>
    <t>Vinutá potrubní pouzdra z minerálního vlákna,kašírovaná vyztuženou AL folií  d35, tl. 30mm</t>
  </si>
  <si>
    <t>m</t>
  </si>
  <si>
    <t>Vlastní</t>
  </si>
  <si>
    <t>Indiv</t>
  </si>
  <si>
    <t>R-položka</t>
  </si>
  <si>
    <t>POL12_0</t>
  </si>
  <si>
    <t>např. Paroc Hvac Section AluCoat T</t>
  </si>
  <si>
    <t>POP</t>
  </si>
  <si>
    <t>7136220006</t>
  </si>
  <si>
    <t>Vinutá potrubní pouzdra z minerálního vlákna,kašírovaná vyztuženou AL folií  d42, tl. 40mm</t>
  </si>
  <si>
    <t>7136220007</t>
  </si>
  <si>
    <t>Vinutá potrubní pouzdra z minerálního vlákna,kašírovaná vyztuženou AL folií  d48, tl. 40mm, Tepelná vodivost (deklarovaná) při 50 °C, 0,037 W/mK</t>
  </si>
  <si>
    <t>7136220009</t>
  </si>
  <si>
    <t>Vinutá potrubní pouzdra z minerálního vlákna,kašírovaná vyztuženou AL folií  d60, tl. 40mm, Tepelná vodivost (deklarovaná) při 50 °C, 0,037 W/mK</t>
  </si>
  <si>
    <t>Vinutá potrubní pouzdra z minerálního vlákna,kašírovaná vyztuženou AL folií  d89, tl. 60mm, Tepelná vodivost (deklarovaná) při 50 °C, 0,037 W/mK</t>
  </si>
  <si>
    <t>283771482R</t>
  </si>
  <si>
    <t>pouzdro potrubní tvarovatelné; pěnový polyetylén; povrchová úprava Al fólie se skelnou mřížkou; vnitřní průměr 22,0 mm; tl. izolace 9,0 mm; provozní teplota  -65 až 90 °C; tepelná vodivost (10°C) 0,0380 W/mK</t>
  </si>
  <si>
    <t>Specifikace</t>
  </si>
  <si>
    <t>POL3_</t>
  </si>
  <si>
    <t>283771484R</t>
  </si>
  <si>
    <t>pouzdro potrubní tvarovatelné; pěnový polyetylén; povrchová úprava Al fólie se skelnou mřížkou; vnitřní průměr 22,0 mm; tl. izolace 20,0 mm; provozní teplota  -65 až 90 °C; tepelná vodivost (10°C) 0,0380 W/mK</t>
  </si>
  <si>
    <t>28377150R</t>
  </si>
  <si>
    <t>pouzdro potrubní tvarovatelné; pěnový polyetylén; povrchová úprava Al fólie se skelnou mřížkou; vnitřní průměr 25,0 mm; tl. izolace 9,0 mm; provozní teplota  -65 až 90 °C; tepelná vodivost (10°C) 0,0380 W/mK</t>
  </si>
  <si>
    <t>28377151R</t>
  </si>
  <si>
    <t>pouzdro potrubní tvarovatelné; pěnový polyetylén; povrchová úprava Al fólie se skelnou mřížkou; vnitřní průměr 25,0 mm; tl. izolace 20,0 mm; provozní teplota  -65 až 90 °C; tepelná vodivost (10°C) 0,0380 W/mK</t>
  </si>
  <si>
    <t>283771736R</t>
  </si>
  <si>
    <t>pouzdro potrubní tvarovatelné; pěnový polyetylén; povrchová úprava Al fólie se skelnou mřížkou; vnitřní průměr 63,0 mm; tl. izolace 13,0 mm; provozní teplota  -65 až 90 °C; tepelná vodivost (10°C) 0,0380 W/mK</t>
  </si>
  <si>
    <t>998713101R00</t>
  </si>
  <si>
    <t>Přesun hmot pro izolace tepelné v objektech výšky do 6 m</t>
  </si>
  <si>
    <t>t</t>
  </si>
  <si>
    <t>Přesun hmot</t>
  </si>
  <si>
    <t>POL7_</t>
  </si>
  <si>
    <t>50 m vodorovně</t>
  </si>
  <si>
    <t>998713193R00</t>
  </si>
  <si>
    <t>Přesun hmot pro izolace tepelné příplatek k ceně za zvětšený přesun přes vymezenou největší dopravní vzdálenost za vzdálenost do 500 m</t>
  </si>
  <si>
    <t>722130801R00</t>
  </si>
  <si>
    <t>Demontáž potrubí z ocelových trubek závitových do DN 25</t>
  </si>
  <si>
    <t>722130802R00</t>
  </si>
  <si>
    <t>Demontáž potrubí z ocelových trubek závitových přes DN 25 do DN 40</t>
  </si>
  <si>
    <t>722130803R00</t>
  </si>
  <si>
    <t>Demontáž potrubí z ocelových trubek závitových přes DN 40 do DN 50</t>
  </si>
  <si>
    <t>722170801R00</t>
  </si>
  <si>
    <t>Demontáž potrubí z trubek z PH tlakových do D 32 mm</t>
  </si>
  <si>
    <t>722172711R00</t>
  </si>
  <si>
    <t>Potrubí z plastických hmot polypropylenové potrubí PP-R, D 20 mm, s 2,8 mm, PN 16, polyfúzně svařované, bez zednických výpomocí</t>
  </si>
  <si>
    <t>včetně tvarovek, bez zednických výpomocí</t>
  </si>
  <si>
    <t>722172712R00</t>
  </si>
  <si>
    <t>Potrubí z plastických hmot polypropylenové potrubí PP-R, D 25 mm, s 3,5 mm, PN 16, polyfúzně svařované, bez zednických výpomocí</t>
  </si>
  <si>
    <t>722172716R00</t>
  </si>
  <si>
    <t>Potrubí z plastických hmot polypropylenové potrubí PP-R, D 63 mm, s 8,6 mm, PN 16, polyfúzně svařované, bez zednických výpomocí</t>
  </si>
  <si>
    <t>722172731R00</t>
  </si>
  <si>
    <t>Potrubí z plastických hmot polypropylenové potrubí PP-R, D 20 mm, s 3,4 mm, PN 20, polyfúzně svařované, bez zednických výpomocí</t>
  </si>
  <si>
    <t>722172732R00</t>
  </si>
  <si>
    <t>Potrubí z plastických hmot polypropylenové potrubí PP-R, D 25 mm, s 4,2 mm, PN 20, polyfúzně svařované, bez zednických výpomocí</t>
  </si>
  <si>
    <t>722172733R00</t>
  </si>
  <si>
    <t>Potrubí z plastických hmot polypropylenové potrubí PP-R, D 32 mm, s 5,4 mm, PN 20, polyfúzně svařované, bez zednických výpomocí</t>
  </si>
  <si>
    <t>722172734R00</t>
  </si>
  <si>
    <t>Potrubí z plastických hmot polypropylenové potrubí PP-R, D 40 mm, s 6,7 mm, PN 20, polyfúzně svařované, bez zednických výpomocí</t>
  </si>
  <si>
    <t>722221112R00</t>
  </si>
  <si>
    <t>Kohout kulový, vypouštěcí a napouštěcí, vnější závit, mosazný, DN 15, PN 10, včetně dodávky materiálu</t>
  </si>
  <si>
    <t>722220852R00</t>
  </si>
  <si>
    <t>Demontáž armatur závitových s jedním závitem, G 5/4"</t>
  </si>
  <si>
    <t>722220855R00</t>
  </si>
  <si>
    <t>Demontáž armatur závitových s jedním závitem, G 2 1/2"</t>
  </si>
  <si>
    <t>722235121R00</t>
  </si>
  <si>
    <t>Kohout kulový, mosazný, vnitřní-vnitřní závit, DN 15, PN 42, včetně dodávky materiálu</t>
  </si>
  <si>
    <t>722235122R00</t>
  </si>
  <si>
    <t>Kohout kulový, mosazný, vnitřní-vnitřní závit, DN 20, PN 42, včetně dodávky materiálu</t>
  </si>
  <si>
    <t>722235123R00</t>
  </si>
  <si>
    <t>Kohout kulový, mosazný, vnitřní-vnitřní závit, DN 25, PN 35, včetně dodávky materiálu</t>
  </si>
  <si>
    <t>722235124R00</t>
  </si>
  <si>
    <t>Kohout kulový, mosazný, vnitřní-vnitřní závit, DN 32, PN 35, včetně dodávky materiálu</t>
  </si>
  <si>
    <t>722235126R00</t>
  </si>
  <si>
    <t>Kohout kulový, mosazný, vnitřní-vnitřní závit, DN 50, PN 35, včetně dodávky materiálu</t>
  </si>
  <si>
    <t>722280106R00</t>
  </si>
  <si>
    <t>Tlakové zkoušky vodovodního potrubí do DN 32</t>
  </si>
  <si>
    <t>722280107R00</t>
  </si>
  <si>
    <t>Tlakové zkoušky vodovodního potrubí přes DN 32 do DN 40</t>
  </si>
  <si>
    <t>722280109R00</t>
  </si>
  <si>
    <t>Tlakové zkoušky vodovodního potrubí přes DN 50 do DN 65</t>
  </si>
  <si>
    <t>722290234R00</t>
  </si>
  <si>
    <t>Proplach a dezinfekce vodovodního potrubí do DN 80</t>
  </si>
  <si>
    <t>998722101R00</t>
  </si>
  <si>
    <t>Přesun hmot pro vnitřní vodovod v objektech výšky do 6 m</t>
  </si>
  <si>
    <t>vodorovně do 50 m</t>
  </si>
  <si>
    <t>998722193R00</t>
  </si>
  <si>
    <t>Přesun hmot pro vnitřní vodovod příplatek k ceně za zvětšený přesun přes vymezenou největší dopravní vzdálenost_x000D_
 do 500 m</t>
  </si>
  <si>
    <t>725820801R00</t>
  </si>
  <si>
    <t>Demontáž baterií nástěnných do G 3/4"</t>
  </si>
  <si>
    <t>soubor</t>
  </si>
  <si>
    <t>900      RT3</t>
  </si>
  <si>
    <t>HZS, Práce v tarifní třídě 6 (např. tesař)</t>
  </si>
  <si>
    <t>h</t>
  </si>
  <si>
    <t>HZS</t>
  </si>
  <si>
    <t>POL10_</t>
  </si>
  <si>
    <t>904      R01</t>
  </si>
  <si>
    <t>Hzs-zkousky v ramci montaz.praci, Komplexni vyzkouseni</t>
  </si>
  <si>
    <t>904      R02</t>
  </si>
  <si>
    <t>Hzs-zkousky v ramci montaz.praci, Topná zkouška</t>
  </si>
  <si>
    <t>732349102R00</t>
  </si>
  <si>
    <t>Nádoby válcové tlakové Montáž anuloidu II - průtok 8 m3/hod</t>
  </si>
  <si>
    <t>732500800</t>
  </si>
  <si>
    <t>Dmtž HVDT II - přesun</t>
  </si>
  <si>
    <t>998732101R00</t>
  </si>
  <si>
    <t>Přesun hmot pro strojovny v objektech výšky do 6 m</t>
  </si>
  <si>
    <t>998732193R00</t>
  </si>
  <si>
    <t>Přesun hmot pro strojovny příplatek k ceně za zvětšený přesun přes vymezenou největší dopravní vzdálenost_x000D_
 do 500 m</t>
  </si>
  <si>
    <t>733111215R00</t>
  </si>
  <si>
    <t>Potrubí z trubek závitových ocelových bezešvých, zesílených, v kotelnách a strojovnách, DN 25</t>
  </si>
  <si>
    <t>733111216R00</t>
  </si>
  <si>
    <t>Potrubí z trubek závitových ocelových bezešvých, zesílených, v kotelnách a strojovnách, DN 32</t>
  </si>
  <si>
    <t>733111217R00</t>
  </si>
  <si>
    <t>Potrubí z trubek závitových ocelových bezešvých, zesílených, v kotelnách a strojovnách, DN 40</t>
  </si>
  <si>
    <t>733111218R00</t>
  </si>
  <si>
    <t>Potrubí z trubek závitových ocelových bezešvých, zesílených, v kotelnách a strojovnách, DN 50</t>
  </si>
  <si>
    <t>733110808R00</t>
  </si>
  <si>
    <t>Demontáž potrubí z ocelových trubek závitových přes 32 do DN 50</t>
  </si>
  <si>
    <t>733121225R00</t>
  </si>
  <si>
    <t>Potrubí z trubek hladkých ocelových bezešvých tvářených za tepla_x000D_
 v kotelnách a strojovnách, D 89, tloušťka stěny 3,6 mm</t>
  </si>
  <si>
    <t>733124117R00</t>
  </si>
  <si>
    <t>Potrubí z trubek hladkých zhotovení trubkových přechodů jednostranných přímých z trubek ocelových hladkých_x000D_
 kováním, z DN 50, na DN 32</t>
  </si>
  <si>
    <t>733124121R00</t>
  </si>
  <si>
    <t>Potrubí z trubek hladkých zhotovení trubkových přechodů jednostranných přímých z trubek ocelových hladkých_x000D_
 kováním, z DN 65, na DN 32</t>
  </si>
  <si>
    <t>733124122R00</t>
  </si>
  <si>
    <t>Potrubí z trubek hladkých zhotovení trubkových přechodů jednostranných přímých z trubek ocelových hladkých_x000D_
 kováním, z DN 80, na DN 50</t>
  </si>
  <si>
    <t>733124123R00</t>
  </si>
  <si>
    <t>Potrubí z trubek hladkých zhotovení trubkových přechodů jednostranných přímých z trubek ocelových hladkých_x000D_
 kováním, z DN 80, na DN 40</t>
  </si>
  <si>
    <t>733120826R00</t>
  </si>
  <si>
    <t>Demontáž potrubí z ocelových trubek hladkých přes 60,3 do D 89</t>
  </si>
  <si>
    <t>733123921R00</t>
  </si>
  <si>
    <t>Svařovaný spoj potrubí ocelového D 76 mm</t>
  </si>
  <si>
    <t>733141102R00</t>
  </si>
  <si>
    <t>Odvzdušňovací nádoby a stříšky včetně dodávky materiálu_x000D_
 odvzdušňovací nádobky z trub.ocelových do DN 50</t>
  </si>
  <si>
    <t>733140811R00</t>
  </si>
  <si>
    <t>Demontáž odvzdušňovacích nádob a stříšek odřezání nádoby</t>
  </si>
  <si>
    <t>733194820R00</t>
  </si>
  <si>
    <t>Demontáž příslušenství potrubí - rozřezání konzol, podpěr a výložníků_x000D_
 z U - profilu přes  6,5 do U 10</t>
  </si>
  <si>
    <t>733190106R00</t>
  </si>
  <si>
    <t>Tlakové zkoušky potrubí ocelových závitových, plastových, měděných do DN 32</t>
  </si>
  <si>
    <t>733190107R00</t>
  </si>
  <si>
    <t>Tlakové zkoušky potrubí ocelových závitových, plastových, měděných přes DN 32 do DN 40</t>
  </si>
  <si>
    <t>733190108R00</t>
  </si>
  <si>
    <t>Tlakové zkoušky potrubí ocelových závitových, plastových, měděných přes DN 40 do DN 50</t>
  </si>
  <si>
    <t>733190225R00</t>
  </si>
  <si>
    <t>Tlakové zkoušky potrubí ocelových hladkých přes D 60,3/2,9 do D 89/3,6</t>
  </si>
  <si>
    <t>733124117R01</t>
  </si>
  <si>
    <t>Zhotov.přechodu z trub.hladkých kováním 50/32</t>
  </si>
  <si>
    <t>316306013R</t>
  </si>
  <si>
    <t>oblouk trubkový mat. ocel St35.8 (P235GH); typ R=1,5D; úhel 90 °; DN 25 mm; vnější pr. 33,7 mm; síla stěny 2,6 mm</t>
  </si>
  <si>
    <t>316306015R</t>
  </si>
  <si>
    <t>oblouk trubkový mat. ocel St35.8 (P235GH); typ R=1,5D; úhel 90 °; DN 32 mm; vnější pr. 42,4 mm; síla stěny 2,6 mm</t>
  </si>
  <si>
    <t>316306017R</t>
  </si>
  <si>
    <t>oblouk trubkový mat. ocel St35.8 (P235GH); typ R=1,5D; úhel 90 °; DN 40 mm; vnější pr. 48,3 mm; síla stěny 2,6 mm</t>
  </si>
  <si>
    <t>316306020R</t>
  </si>
  <si>
    <t>oblouk trubkový mat. ocel St35.8 (P235GH); typ R=1,5D; úhel 90 °; DN 50 mm; vnější pr. 60,3 mm; síla stěny 2,9 mm</t>
  </si>
  <si>
    <t>316306023R</t>
  </si>
  <si>
    <t>oblouk trubkový mat. ocel St35.8 (P235GH); typ R=1,5D; úhel 90 °; vnější pr. 88,9 mm; síla stěny 3,2 mm</t>
  </si>
  <si>
    <t>998733101R00</t>
  </si>
  <si>
    <t>Přesun hmot pro rozvody potrubí v objektech výšky do 6 m</t>
  </si>
  <si>
    <t>998733193R00</t>
  </si>
  <si>
    <t>Přesun hmot pro rozvody potrubí příplatek k ceně za zvětšený přesun přes vymezenou největší dopravní vzdálenost_x000D_
 do 500 m</t>
  </si>
  <si>
    <t>734100812R00</t>
  </si>
  <si>
    <t>Demontáž přírubových armatur se dvěma přírubami, přes 50 do DN 100</t>
  </si>
  <si>
    <t>734140821R00</t>
  </si>
  <si>
    <t>Demontáž redukčních ventilů s rozšířeným výstupem DN 25/50</t>
  </si>
  <si>
    <t>734173417R00</t>
  </si>
  <si>
    <t>Přírubový spoj PN 1,6/I MPa, DN 80, včetně dodávky materiálu</t>
  </si>
  <si>
    <t>734190818R00</t>
  </si>
  <si>
    <t>Demontáž přírub rozpojení přírubového spoje, přes DN 50 do DN 100</t>
  </si>
  <si>
    <t>734193238R00</t>
  </si>
  <si>
    <t>Klapka mezipřírubová, motýlová, zpětná , litinová, PN 16, spoj bez navaření přírub, DN 80, včetně dodávky materiálu</t>
  </si>
  <si>
    <t>734200824R00</t>
  </si>
  <si>
    <t>Demontáž závitových armatur se dvěma závity, přes 6/4 do G 2"</t>
  </si>
  <si>
    <t>734233121R00</t>
  </si>
  <si>
    <t>Kohout kulový, mosazný, DN 15, PN 42, vnitřní-vnitřní, včetně dodávky materiálu</t>
  </si>
  <si>
    <t>734233124R00</t>
  </si>
  <si>
    <t>Kohout kulový, mosazný, DN 32, PN 35, vnitřní-vnitřní, včetně dodávky materiálu</t>
  </si>
  <si>
    <t>734233125R00</t>
  </si>
  <si>
    <t>Kohout kulový, mosazný, DN 40, PN 35, vnitřní-vnitřní, včetně dodávky materiálu</t>
  </si>
  <si>
    <t>734243124R00</t>
  </si>
  <si>
    <t>Ventil zpětný, mosazný, DN 32, PN 20, vnitřní-vnitřní závit, včetně dodávky materiálu</t>
  </si>
  <si>
    <t>734293312R00</t>
  </si>
  <si>
    <t>Kohout kulový, napouštěcí a vypouštěcí, mosazný, DN 15, PN 10, včetně dodávky materiálu</t>
  </si>
  <si>
    <t>734391114R00</t>
  </si>
  <si>
    <t>Kondenzační smyčka k přivaření zahnutá, včetně dodávky materiálu</t>
  </si>
  <si>
    <t>734410811R00</t>
  </si>
  <si>
    <t>Demontáž teploměrů přímých a rohových</t>
  </si>
  <si>
    <t>734411142R00</t>
  </si>
  <si>
    <t>Teploměr dvoukovový s pevným stonkem a jímkou rozsah do 200° C DTR, pevný stonek 100 mm, včetně dodávky materiálu</t>
  </si>
  <si>
    <t>RTS 19/ I</t>
  </si>
  <si>
    <t>734420811R00</t>
  </si>
  <si>
    <t>Demontáž tlakoměrů se spodním přípojením</t>
  </si>
  <si>
    <t>734429103R00</t>
  </si>
  <si>
    <t>Montáž tlakoměru kontaktního, bez dodávky materiálu</t>
  </si>
  <si>
    <t>734494213R00</t>
  </si>
  <si>
    <t>Návarek s trubkovým závitem G 1/2", včetně dodávky materiálu</t>
  </si>
  <si>
    <t>38841060R</t>
  </si>
  <si>
    <t>tlakoměr standardní s přední přírubou; d tlakoměru 100,0 mm; připojení zadní M20x1,5; třída přesnosti 1,6 %</t>
  </si>
  <si>
    <t>998734101R00</t>
  </si>
  <si>
    <t>Přesun hmot pro armatury v objektech výšky do 6 m</t>
  </si>
  <si>
    <t>998734193R00</t>
  </si>
  <si>
    <t>Přesun hmot pro armatury příplatek k ceně za zvětšený přesun přes vymezenou největší dopravní vzdálenost_x000D_
 do 500 m</t>
  </si>
  <si>
    <t>783424740R00</t>
  </si>
  <si>
    <t>Nátěry potrubí a armatur syntetické potrubí, do DN 50 mm, základní</t>
  </si>
  <si>
    <t>na vzduchu schnoucí</t>
  </si>
  <si>
    <t>783425750R00</t>
  </si>
  <si>
    <t>Nátěry potrubí a armatur syntetické potrubí, do DN 100 mm, základní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</si>
  <si>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</si>
  <si>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</si>
  <si>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</si>
  <si>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</si>
  <si>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979087212R00</t>
  </si>
  <si>
    <t>Nakládání na dopravní prostředky suti</t>
  </si>
  <si>
    <t>Přesun suti</t>
  </si>
  <si>
    <t>POL8_</t>
  </si>
  <si>
    <t>pro vodorovnou dopravu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</si>
  <si>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</si>
  <si>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</si>
  <si>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</si>
  <si>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</si>
  <si>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979083117R00</t>
  </si>
  <si>
    <t>Vodorovné přemístění suti přes 5000 m do 6000 m</t>
  </si>
  <si>
    <t>včetně naložení na dopravní prostředek a složení,</t>
  </si>
  <si>
    <t>979083191R00</t>
  </si>
  <si>
    <t>Vodorovné přemístění suti za každých dalších započatých 1000 m přes 6000 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</si>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</sst>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31pHI51yVAbMREi60ANLWhDTKh4SQtyJXI3/4lh5pWwL+tjIITYZeWNxa3hrOSX7rIJ+Ye94EFbm1leQuPSmw==" saltValue="ndmyTQOLxABjMdAPHbKBU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799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48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SUMIF(F50:F62,A16,I50:I62)+SUMIF(F50:F62,"PSU",I50:I62)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SUMIF(F50:F62,A17,I50:I62)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SUMIF(F50:F62,A18,I50:I62)</f>
        <v>0</v>
      </c>
      <c r="J18" s="85"/>
    </row>
    <row r="19" spans="1:10" ht="23.25" customHeight="1" x14ac:dyDescent="0.2">
      <c r="A19" s="196" t="s">
        <v>84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SUMIF(F50:F62,A19,I50:I62)</f>
        <v>0</v>
      </c>
      <c r="J19" s="85"/>
    </row>
    <row r="20" spans="1:10" ht="23.25" customHeight="1" x14ac:dyDescent="0.2">
      <c r="A20" s="196" t="s">
        <v>85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SUMIF(F50:F62,A20,I50:I62)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'1 1 Pol'!AD262</f>
        <v>0</v>
      </c>
      <c r="G39" s="150">
        <f>'1 1 Pol'!AE262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/>
      <c r="C40" s="154" t="s">
        <v>52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45</v>
      </c>
      <c r="D41" s="154"/>
      <c r="E41" s="154"/>
      <c r="F41" s="155">
        <f>'1 1 Pol'!AD262</f>
        <v>0</v>
      </c>
      <c r="G41" s="156">
        <f>'1 1 Pol'!AE262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'1 1 Pol'!AD262</f>
        <v>0</v>
      </c>
      <c r="G42" s="151">
        <f>'1 1 Pol'!AE262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0" t="s">
        <v>53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55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56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57</v>
      </c>
      <c r="C50" s="185" t="s">
        <v>58</v>
      </c>
      <c r="D50" s="186"/>
      <c r="E50" s="186"/>
      <c r="F50" s="192" t="s">
        <v>24</v>
      </c>
      <c r="G50" s="193"/>
      <c r="H50" s="193"/>
      <c r="I50" s="193">
        <f>'1 1 Pol'!G8</f>
        <v>0</v>
      </c>
      <c r="J50" s="190" t="str">
        <f>IF(I63=0,"",I50/I63*100)</f>
        <v/>
      </c>
    </row>
    <row r="51" spans="1:10" ht="36.75" customHeight="1" x14ac:dyDescent="0.2">
      <c r="A51" s="179"/>
      <c r="B51" s="184" t="s">
        <v>59</v>
      </c>
      <c r="C51" s="185" t="s">
        <v>60</v>
      </c>
      <c r="D51" s="186"/>
      <c r="E51" s="186"/>
      <c r="F51" s="192" t="s">
        <v>24</v>
      </c>
      <c r="G51" s="193"/>
      <c r="H51" s="193"/>
      <c r="I51" s="193">
        <f>'1 1 Pol'!G12</f>
        <v>0</v>
      </c>
      <c r="J51" s="190" t="str">
        <f>IF(I63=0,"",I51/I63*100)</f>
        <v/>
      </c>
    </row>
    <row r="52" spans="1:10" ht="36.75" customHeight="1" x14ac:dyDescent="0.2">
      <c r="A52" s="179"/>
      <c r="B52" s="184" t="s">
        <v>61</v>
      </c>
      <c r="C52" s="185" t="s">
        <v>62</v>
      </c>
      <c r="D52" s="186"/>
      <c r="E52" s="186"/>
      <c r="F52" s="192" t="s">
        <v>24</v>
      </c>
      <c r="G52" s="193"/>
      <c r="H52" s="193"/>
      <c r="I52" s="193">
        <f>'1 1 Pol'!G16</f>
        <v>0</v>
      </c>
      <c r="J52" s="190" t="str">
        <f>IF(I63=0,"",I52/I63*100)</f>
        <v/>
      </c>
    </row>
    <row r="53" spans="1:10" ht="36.75" customHeight="1" x14ac:dyDescent="0.2">
      <c r="A53" s="179"/>
      <c r="B53" s="184" t="s">
        <v>63</v>
      </c>
      <c r="C53" s="185" t="s">
        <v>64</v>
      </c>
      <c r="D53" s="186"/>
      <c r="E53" s="186"/>
      <c r="F53" s="192" t="s">
        <v>25</v>
      </c>
      <c r="G53" s="193"/>
      <c r="H53" s="193"/>
      <c r="I53" s="193">
        <f>'1 1 Pol'!G23</f>
        <v>0</v>
      </c>
      <c r="J53" s="190" t="str">
        <f>IF(I63=0,"",I53/I63*100)</f>
        <v/>
      </c>
    </row>
    <row r="54" spans="1:10" ht="36.75" customHeight="1" x14ac:dyDescent="0.2">
      <c r="A54" s="179"/>
      <c r="B54" s="184" t="s">
        <v>65</v>
      </c>
      <c r="C54" s="185" t="s">
        <v>66</v>
      </c>
      <c r="D54" s="186"/>
      <c r="E54" s="186"/>
      <c r="F54" s="192" t="s">
        <v>25</v>
      </c>
      <c r="G54" s="193"/>
      <c r="H54" s="193"/>
      <c r="I54" s="193">
        <f>'1 1 Pol'!G60</f>
        <v>0</v>
      </c>
      <c r="J54" s="190" t="str">
        <f>IF(I63=0,"",I54/I63*100)</f>
        <v/>
      </c>
    </row>
    <row r="55" spans="1:10" ht="36.75" customHeight="1" x14ac:dyDescent="0.2">
      <c r="A55" s="179"/>
      <c r="B55" s="184" t="s">
        <v>67</v>
      </c>
      <c r="C55" s="185" t="s">
        <v>68</v>
      </c>
      <c r="D55" s="186"/>
      <c r="E55" s="186"/>
      <c r="F55" s="192" t="s">
        <v>25</v>
      </c>
      <c r="G55" s="193"/>
      <c r="H55" s="193"/>
      <c r="I55" s="193">
        <f>'1 1 Pol'!G120</f>
        <v>0</v>
      </c>
      <c r="J55" s="190" t="str">
        <f>IF(I63=0,"",I55/I63*100)</f>
        <v/>
      </c>
    </row>
    <row r="56" spans="1:10" ht="36.75" customHeight="1" x14ac:dyDescent="0.2">
      <c r="A56" s="179"/>
      <c r="B56" s="184" t="s">
        <v>69</v>
      </c>
      <c r="C56" s="185" t="s">
        <v>70</v>
      </c>
      <c r="D56" s="186"/>
      <c r="E56" s="186"/>
      <c r="F56" s="192" t="s">
        <v>25</v>
      </c>
      <c r="G56" s="193"/>
      <c r="H56" s="193"/>
      <c r="I56" s="193">
        <f>'1 1 Pol'!G123</f>
        <v>0</v>
      </c>
      <c r="J56" s="190" t="str">
        <f>IF(I63=0,"",I56/I63*100)</f>
        <v/>
      </c>
    </row>
    <row r="57" spans="1:10" ht="36.75" customHeight="1" x14ac:dyDescent="0.2">
      <c r="A57" s="179"/>
      <c r="B57" s="184" t="s">
        <v>71</v>
      </c>
      <c r="C57" s="185" t="s">
        <v>72</v>
      </c>
      <c r="D57" s="186"/>
      <c r="E57" s="186"/>
      <c r="F57" s="192" t="s">
        <v>25</v>
      </c>
      <c r="G57" s="193"/>
      <c r="H57" s="193"/>
      <c r="I57" s="193">
        <f>'1 1 Pol'!G130</f>
        <v>0</v>
      </c>
      <c r="J57" s="190" t="str">
        <f>IF(I63=0,"",I57/I63*100)</f>
        <v/>
      </c>
    </row>
    <row r="58" spans="1:10" ht="36.75" customHeight="1" x14ac:dyDescent="0.2">
      <c r="A58" s="179"/>
      <c r="B58" s="184" t="s">
        <v>73</v>
      </c>
      <c r="C58" s="185" t="s">
        <v>74</v>
      </c>
      <c r="D58" s="186"/>
      <c r="E58" s="186"/>
      <c r="F58" s="192" t="s">
        <v>25</v>
      </c>
      <c r="G58" s="193"/>
      <c r="H58" s="193"/>
      <c r="I58" s="193">
        <f>'1 1 Pol'!G139</f>
        <v>0</v>
      </c>
      <c r="J58" s="190" t="str">
        <f>IF(I63=0,"",I58/I63*100)</f>
        <v/>
      </c>
    </row>
    <row r="59" spans="1:10" ht="36.75" customHeight="1" x14ac:dyDescent="0.2">
      <c r="A59" s="179"/>
      <c r="B59" s="184" t="s">
        <v>75</v>
      </c>
      <c r="C59" s="185" t="s">
        <v>76</v>
      </c>
      <c r="D59" s="186"/>
      <c r="E59" s="186"/>
      <c r="F59" s="192" t="s">
        <v>25</v>
      </c>
      <c r="G59" s="193"/>
      <c r="H59" s="193"/>
      <c r="I59" s="193">
        <f>'1 1 Pol'!G194</f>
        <v>0</v>
      </c>
      <c r="J59" s="190" t="str">
        <f>IF(I63=0,"",I59/I63*100)</f>
        <v/>
      </c>
    </row>
    <row r="60" spans="1:10" ht="36.75" customHeight="1" x14ac:dyDescent="0.2">
      <c r="A60" s="179"/>
      <c r="B60" s="184" t="s">
        <v>77</v>
      </c>
      <c r="C60" s="185" t="s">
        <v>78</v>
      </c>
      <c r="D60" s="186"/>
      <c r="E60" s="186"/>
      <c r="F60" s="192" t="s">
        <v>25</v>
      </c>
      <c r="G60" s="193"/>
      <c r="H60" s="193"/>
      <c r="I60" s="193">
        <f>'1 1 Pol'!G235</f>
        <v>0</v>
      </c>
      <c r="J60" s="190" t="str">
        <f>IF(I63=0,"",I60/I63*100)</f>
        <v/>
      </c>
    </row>
    <row r="61" spans="1:10" ht="36.75" customHeight="1" x14ac:dyDescent="0.2">
      <c r="A61" s="179"/>
      <c r="B61" s="184" t="s">
        <v>79</v>
      </c>
      <c r="C61" s="185" t="s">
        <v>80</v>
      </c>
      <c r="D61" s="186"/>
      <c r="E61" s="186"/>
      <c r="F61" s="192" t="s">
        <v>25</v>
      </c>
      <c r="G61" s="193"/>
      <c r="H61" s="193"/>
      <c r="I61" s="193">
        <f>'1 1 Pol'!G242</f>
        <v>0</v>
      </c>
      <c r="J61" s="190" t="str">
        <f>IF(I63=0,"",I61/I63*100)</f>
        <v/>
      </c>
    </row>
    <row r="62" spans="1:10" ht="36.75" customHeight="1" x14ac:dyDescent="0.2">
      <c r="A62" s="179"/>
      <c r="B62" s="184" t="s">
        <v>81</v>
      </c>
      <c r="C62" s="185" t="s">
        <v>82</v>
      </c>
      <c r="D62" s="186"/>
      <c r="E62" s="186"/>
      <c r="F62" s="192" t="s">
        <v>83</v>
      </c>
      <c r="G62" s="193"/>
      <c r="H62" s="193"/>
      <c r="I62" s="193">
        <f>'1 1 Pol'!G247</f>
        <v>0</v>
      </c>
      <c r="J62" s="190" t="str">
        <f>IF(I63=0,"",I62/I63*100)</f>
        <v/>
      </c>
    </row>
    <row r="63" spans="1:10" ht="25.5" customHeight="1" x14ac:dyDescent="0.2">
      <c r="A63" s="180"/>
      <c r="B63" s="187" t="s">
        <v>1</v>
      </c>
      <c r="C63" s="188"/>
      <c r="D63" s="189"/>
      <c r="E63" s="189"/>
      <c r="F63" s="194"/>
      <c r="G63" s="195"/>
      <c r="H63" s="195"/>
      <c r="I63" s="195">
        <f>SUM(I50:I62)</f>
        <v>0</v>
      </c>
      <c r="J63" s="191">
        <f>SUM(J50:J62)</f>
        <v>0</v>
      </c>
    </row>
    <row r="64" spans="1:10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</sheetData>
  <sheetProtection algorithmName="SHA-512" hashValue="OQH9aebBNal79fLd+yXE1LefWinjBZyZaEtP8hEP2Ok43OHvYzNSLxkFSEsb+sW5hpq+028OmTE21uVZ4rTPhw==" saltValue="yPnuZiAae/b+ZbGj1moE4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OfkdoAKYOX7yfx1VIzR+c4Y1pHBuq7BMzjislF1WIFlXJ2Cjl3hvhS2PksHJRIeo18StsVLgPJysxED6D4PxOQ==" saltValue="u9eyeaZwpJXCzVix53LLs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2AA3A-43D5-4A16-8D9D-11E3ED24C177}">
  <sheetPr>
    <outlinePr summaryBelow="0"/>
    <pageSetUpPr fitToPage="1"/>
  </sheetPr>
  <dimension ref="A1:BG5000"/>
  <sheetViews>
    <sheetView tabSelected="1" workbookViewId="0">
      <pane ySplit="7" topLeftCell="A8" activePane="bottomLeft" state="frozen"/>
      <selection pane="bottomLeft" activeCell="Y6" sqref="Y6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9" max="23" width="0" hidden="1" customWidth="1"/>
    <col min="28" max="28" width="0" hidden="1" customWidth="1"/>
    <col min="30" max="40" width="0" hidden="1" customWidth="1"/>
    <col min="52" max="52" width="98.7109375" customWidth="1"/>
  </cols>
  <sheetData>
    <row r="1" spans="1:59" ht="15.75" customHeight="1" x14ac:dyDescent="0.25">
      <c r="A1" s="197" t="s">
        <v>86</v>
      </c>
      <c r="B1" s="197"/>
      <c r="C1" s="197"/>
      <c r="D1" s="197"/>
      <c r="E1" s="197"/>
      <c r="F1" s="197"/>
      <c r="G1" s="197"/>
      <c r="AF1" t="s">
        <v>87</v>
      </c>
    </row>
    <row r="2" spans="1:59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F2" t="s">
        <v>88</v>
      </c>
    </row>
    <row r="3" spans="1:59" ht="24.95" customHeight="1" x14ac:dyDescent="0.2">
      <c r="A3" s="198" t="s">
        <v>8</v>
      </c>
      <c r="B3" s="49" t="s">
        <v>43</v>
      </c>
      <c r="C3" s="201" t="s">
        <v>45</v>
      </c>
      <c r="D3" s="199"/>
      <c r="E3" s="199"/>
      <c r="F3" s="199"/>
      <c r="G3" s="200"/>
      <c r="AB3" s="177" t="s">
        <v>88</v>
      </c>
      <c r="AF3" t="s">
        <v>89</v>
      </c>
    </row>
    <row r="4" spans="1:59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F4" t="s">
        <v>90</v>
      </c>
    </row>
    <row r="5" spans="1:59" x14ac:dyDescent="0.2">
      <c r="D5" s="10"/>
    </row>
    <row r="6" spans="1:59" ht="38.25" x14ac:dyDescent="0.2">
      <c r="A6" s="208" t="s">
        <v>91</v>
      </c>
      <c r="B6" s="210" t="s">
        <v>92</v>
      </c>
      <c r="C6" s="210" t="s">
        <v>93</v>
      </c>
      <c r="D6" s="209" t="s">
        <v>94</v>
      </c>
      <c r="E6" s="208" t="s">
        <v>95</v>
      </c>
      <c r="F6" s="207" t="s">
        <v>96</v>
      </c>
      <c r="G6" s="208" t="s">
        <v>29</v>
      </c>
      <c r="H6" s="211" t="s">
        <v>30</v>
      </c>
      <c r="I6" s="211" t="s">
        <v>97</v>
      </c>
      <c r="J6" s="211" t="s">
        <v>31</v>
      </c>
      <c r="K6" s="211" t="s">
        <v>98</v>
      </c>
      <c r="L6" s="211" t="s">
        <v>99</v>
      </c>
      <c r="M6" s="211" t="s">
        <v>100</v>
      </c>
      <c r="N6" s="211" t="s">
        <v>101</v>
      </c>
      <c r="O6" s="211" t="s">
        <v>102</v>
      </c>
      <c r="P6" s="211" t="s">
        <v>103</v>
      </c>
      <c r="Q6" s="211" t="s">
        <v>104</v>
      </c>
      <c r="R6" s="211" t="s">
        <v>105</v>
      </c>
      <c r="S6" s="211" t="s">
        <v>106</v>
      </c>
      <c r="T6" s="211" t="s">
        <v>107</v>
      </c>
      <c r="U6" s="211" t="s">
        <v>108</v>
      </c>
      <c r="V6" s="211" t="s">
        <v>109</v>
      </c>
      <c r="W6" s="211" t="s">
        <v>110</v>
      </c>
    </row>
    <row r="7" spans="1:59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</row>
    <row r="8" spans="1:59" x14ac:dyDescent="0.2">
      <c r="A8" s="223" t="s">
        <v>111</v>
      </c>
      <c r="B8" s="224" t="s">
        <v>57</v>
      </c>
      <c r="C8" s="242" t="s">
        <v>58</v>
      </c>
      <c r="D8" s="225"/>
      <c r="E8" s="226"/>
      <c r="F8" s="227"/>
      <c r="G8" s="227">
        <f>SUMIF(AF9:AF11,"&lt;&gt;NOR",G9:G11)</f>
        <v>0</v>
      </c>
      <c r="H8" s="227"/>
      <c r="I8" s="227">
        <f>SUM(I9:I11)</f>
        <v>0</v>
      </c>
      <c r="J8" s="227"/>
      <c r="K8" s="227">
        <f>SUM(K9:K11)</f>
        <v>0</v>
      </c>
      <c r="L8" s="227"/>
      <c r="M8" s="227">
        <f>SUM(M9:M11)</f>
        <v>0</v>
      </c>
      <c r="N8" s="227"/>
      <c r="O8" s="227">
        <f>SUM(O9:O11)</f>
        <v>0.05</v>
      </c>
      <c r="P8" s="227"/>
      <c r="Q8" s="227">
        <f>SUM(Q9:Q11)</f>
        <v>0</v>
      </c>
      <c r="R8" s="227"/>
      <c r="S8" s="228"/>
      <c r="T8" s="222"/>
      <c r="U8" s="222">
        <f>SUM(U9:U11)</f>
        <v>0.6</v>
      </c>
      <c r="V8" s="222"/>
      <c r="W8" s="222"/>
      <c r="AF8" t="s">
        <v>112</v>
      </c>
    </row>
    <row r="9" spans="1:59" ht="22.5" outlineLevel="1" x14ac:dyDescent="0.2">
      <c r="A9" s="229">
        <v>1</v>
      </c>
      <c r="B9" s="230" t="s">
        <v>113</v>
      </c>
      <c r="C9" s="243" t="s">
        <v>114</v>
      </c>
      <c r="D9" s="231" t="s">
        <v>115</v>
      </c>
      <c r="E9" s="232">
        <v>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2.3019999999999999E-2</v>
      </c>
      <c r="O9" s="234">
        <f>ROUND(E9*N9,2)</f>
        <v>0.05</v>
      </c>
      <c r="P9" s="234">
        <v>0</v>
      </c>
      <c r="Q9" s="234">
        <f>ROUND(E9*P9,2)</f>
        <v>0</v>
      </c>
      <c r="R9" s="234" t="s">
        <v>116</v>
      </c>
      <c r="S9" s="235" t="s">
        <v>116</v>
      </c>
      <c r="T9" s="221">
        <v>0.30220000000000002</v>
      </c>
      <c r="U9" s="221">
        <f>ROUND(E9*T9,2)</f>
        <v>0.6</v>
      </c>
      <c r="V9" s="221"/>
      <c r="W9" s="221" t="s">
        <v>117</v>
      </c>
      <c r="X9" s="212"/>
      <c r="Y9" s="212"/>
      <c r="Z9" s="212"/>
      <c r="AA9" s="212"/>
      <c r="AB9" s="212"/>
      <c r="AC9" s="212"/>
      <c r="AD9" s="212"/>
      <c r="AE9" s="212"/>
      <c r="AF9" s="212" t="s">
        <v>118</v>
      </c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</row>
    <row r="10" spans="1:59" outlineLevel="1" x14ac:dyDescent="0.2">
      <c r="A10" s="219"/>
      <c r="B10" s="220"/>
      <c r="C10" s="244" t="s">
        <v>119</v>
      </c>
      <c r="D10" s="236"/>
      <c r="E10" s="236"/>
      <c r="F10" s="236"/>
      <c r="G10" s="236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12"/>
      <c r="Y10" s="212"/>
      <c r="Z10" s="212"/>
      <c r="AA10" s="212"/>
      <c r="AB10" s="212"/>
      <c r="AC10" s="212"/>
      <c r="AD10" s="212"/>
      <c r="AE10" s="212"/>
      <c r="AF10" s="212" t="s">
        <v>120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</row>
    <row r="11" spans="1:59" outlineLevel="1" x14ac:dyDescent="0.2">
      <c r="A11" s="219"/>
      <c r="B11" s="220"/>
      <c r="C11" s="245"/>
      <c r="D11" s="237"/>
      <c r="E11" s="237"/>
      <c r="F11" s="237"/>
      <c r="G11" s="237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12"/>
      <c r="Y11" s="212"/>
      <c r="Z11" s="212"/>
      <c r="AA11" s="212"/>
      <c r="AB11" s="212"/>
      <c r="AC11" s="212"/>
      <c r="AD11" s="212"/>
      <c r="AE11" s="212"/>
      <c r="AF11" s="212" t="s">
        <v>121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</row>
    <row r="12" spans="1:59" x14ac:dyDescent="0.2">
      <c r="A12" s="223" t="s">
        <v>111</v>
      </c>
      <c r="B12" s="224" t="s">
        <v>59</v>
      </c>
      <c r="C12" s="242" t="s">
        <v>60</v>
      </c>
      <c r="D12" s="225"/>
      <c r="E12" s="226"/>
      <c r="F12" s="227"/>
      <c r="G12" s="227">
        <f>SUMIF(AF13:AF15,"&lt;&gt;NOR",G13:G15)</f>
        <v>0</v>
      </c>
      <c r="H12" s="227"/>
      <c r="I12" s="227">
        <f>SUM(I13:I15)</f>
        <v>0</v>
      </c>
      <c r="J12" s="227"/>
      <c r="K12" s="227">
        <f>SUM(K13:K15)</f>
        <v>0</v>
      </c>
      <c r="L12" s="227"/>
      <c r="M12" s="227">
        <f>SUM(M13:M15)</f>
        <v>0</v>
      </c>
      <c r="N12" s="227"/>
      <c r="O12" s="227">
        <f>SUM(O13:O15)</f>
        <v>7.0000000000000007E-2</v>
      </c>
      <c r="P12" s="227"/>
      <c r="Q12" s="227">
        <f>SUM(Q13:Q15)</f>
        <v>0</v>
      </c>
      <c r="R12" s="227"/>
      <c r="S12" s="228"/>
      <c r="T12" s="222"/>
      <c r="U12" s="222">
        <f>SUM(U13:U15)</f>
        <v>1.77</v>
      </c>
      <c r="V12" s="222"/>
      <c r="W12" s="222"/>
      <c r="AF12" t="s">
        <v>112</v>
      </c>
    </row>
    <row r="13" spans="1:59" outlineLevel="1" x14ac:dyDescent="0.2">
      <c r="A13" s="229">
        <v>2</v>
      </c>
      <c r="B13" s="230" t="s">
        <v>122</v>
      </c>
      <c r="C13" s="243" t="s">
        <v>123</v>
      </c>
      <c r="D13" s="231" t="s">
        <v>115</v>
      </c>
      <c r="E13" s="232">
        <v>2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3.5619999999999999E-2</v>
      </c>
      <c r="O13" s="234">
        <f>ROUND(E13*N13,2)</f>
        <v>7.0000000000000007E-2</v>
      </c>
      <c r="P13" s="234">
        <v>0</v>
      </c>
      <c r="Q13" s="234">
        <f>ROUND(E13*P13,2)</f>
        <v>0</v>
      </c>
      <c r="R13" s="234" t="s">
        <v>116</v>
      </c>
      <c r="S13" s="235" t="s">
        <v>116</v>
      </c>
      <c r="T13" s="221">
        <v>0.88292999999999999</v>
      </c>
      <c r="U13" s="221">
        <f>ROUND(E13*T13,2)</f>
        <v>1.77</v>
      </c>
      <c r="V13" s="221"/>
      <c r="W13" s="221" t="s">
        <v>117</v>
      </c>
      <c r="X13" s="212"/>
      <c r="Y13" s="212"/>
      <c r="Z13" s="212"/>
      <c r="AA13" s="212"/>
      <c r="AB13" s="212"/>
      <c r="AC13" s="212"/>
      <c r="AD13" s="212"/>
      <c r="AE13" s="212"/>
      <c r="AF13" s="212" t="s">
        <v>118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</row>
    <row r="14" spans="1:59" outlineLevel="1" x14ac:dyDescent="0.2">
      <c r="A14" s="219"/>
      <c r="B14" s="220"/>
      <c r="C14" s="244" t="s">
        <v>124</v>
      </c>
      <c r="D14" s="236"/>
      <c r="E14" s="236"/>
      <c r="F14" s="236"/>
      <c r="G14" s="236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12"/>
      <c r="Y14" s="212"/>
      <c r="Z14" s="212"/>
      <c r="AA14" s="212"/>
      <c r="AB14" s="212"/>
      <c r="AC14" s="212"/>
      <c r="AD14" s="212"/>
      <c r="AE14" s="212"/>
      <c r="AF14" s="212" t="s">
        <v>120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38" t="str">
        <f>C14</f>
        <v>jakoukoliv maltou, z pomocného pracovního lešení o výšce podlahy do 1900 mm a pro zatížení do 1,5 kPa,</v>
      </c>
      <c r="BA14" s="212"/>
      <c r="BB14" s="212"/>
      <c r="BC14" s="212"/>
      <c r="BD14" s="212"/>
      <c r="BE14" s="212"/>
      <c r="BF14" s="212"/>
      <c r="BG14" s="212"/>
    </row>
    <row r="15" spans="1:59" outlineLevel="1" x14ac:dyDescent="0.2">
      <c r="A15" s="219"/>
      <c r="B15" s="220"/>
      <c r="C15" s="245"/>
      <c r="D15" s="237"/>
      <c r="E15" s="237"/>
      <c r="F15" s="237"/>
      <c r="G15" s="237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12"/>
      <c r="Y15" s="212"/>
      <c r="Z15" s="212"/>
      <c r="AA15" s="212"/>
      <c r="AB15" s="212"/>
      <c r="AC15" s="212"/>
      <c r="AD15" s="212"/>
      <c r="AE15" s="212"/>
      <c r="AF15" s="212" t="s">
        <v>121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</row>
    <row r="16" spans="1:59" x14ac:dyDescent="0.2">
      <c r="A16" s="223" t="s">
        <v>111</v>
      </c>
      <c r="B16" s="224" t="s">
        <v>61</v>
      </c>
      <c r="C16" s="242" t="s">
        <v>62</v>
      </c>
      <c r="D16" s="225"/>
      <c r="E16" s="226"/>
      <c r="F16" s="227"/>
      <c r="G16" s="227">
        <f>SUMIF(AF17:AF22,"&lt;&gt;NOR",G17:G22)</f>
        <v>0</v>
      </c>
      <c r="H16" s="227"/>
      <c r="I16" s="227">
        <f>SUM(I17:I22)</f>
        <v>0</v>
      </c>
      <c r="J16" s="227"/>
      <c r="K16" s="227">
        <f>SUM(K17:K22)</f>
        <v>0</v>
      </c>
      <c r="L16" s="227"/>
      <c r="M16" s="227">
        <f>SUM(M17:M22)</f>
        <v>0</v>
      </c>
      <c r="N16" s="227"/>
      <c r="O16" s="227">
        <f>SUM(O17:O22)</f>
        <v>0</v>
      </c>
      <c r="P16" s="227"/>
      <c r="Q16" s="227">
        <f>SUM(Q17:Q22)</f>
        <v>0.9</v>
      </c>
      <c r="R16" s="227"/>
      <c r="S16" s="228"/>
      <c r="T16" s="222"/>
      <c r="U16" s="222">
        <f>SUM(U17:U22)</f>
        <v>16.78</v>
      </c>
      <c r="V16" s="222"/>
      <c r="W16" s="222"/>
      <c r="AF16" t="s">
        <v>112</v>
      </c>
    </row>
    <row r="17" spans="1:59" ht="22.5" outlineLevel="1" x14ac:dyDescent="0.2">
      <c r="A17" s="229">
        <v>3</v>
      </c>
      <c r="B17" s="230" t="s">
        <v>125</v>
      </c>
      <c r="C17" s="243" t="s">
        <v>126</v>
      </c>
      <c r="D17" s="231" t="s">
        <v>115</v>
      </c>
      <c r="E17" s="232">
        <v>2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3.4000000000000002E-4</v>
      </c>
      <c r="O17" s="234">
        <f>ROUND(E17*N17,2)</f>
        <v>0</v>
      </c>
      <c r="P17" s="234">
        <v>8.2000000000000003E-2</v>
      </c>
      <c r="Q17" s="234">
        <f>ROUND(E17*P17,2)</f>
        <v>0.16</v>
      </c>
      <c r="R17" s="234" t="s">
        <v>116</v>
      </c>
      <c r="S17" s="235" t="s">
        <v>116</v>
      </c>
      <c r="T17" s="221">
        <v>1.3859999999999999</v>
      </c>
      <c r="U17" s="221">
        <f>ROUND(E17*T17,2)</f>
        <v>2.77</v>
      </c>
      <c r="V17" s="221"/>
      <c r="W17" s="221" t="s">
        <v>117</v>
      </c>
      <c r="X17" s="212"/>
      <c r="Y17" s="212"/>
      <c r="Z17" s="212"/>
      <c r="AA17" s="212"/>
      <c r="AB17" s="212"/>
      <c r="AC17" s="212"/>
      <c r="AD17" s="212"/>
      <c r="AE17" s="212"/>
      <c r="AF17" s="212" t="s">
        <v>118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</row>
    <row r="18" spans="1:59" outlineLevel="1" x14ac:dyDescent="0.2">
      <c r="A18" s="219"/>
      <c r="B18" s="220"/>
      <c r="C18" s="244" t="s">
        <v>127</v>
      </c>
      <c r="D18" s="236"/>
      <c r="E18" s="236"/>
      <c r="F18" s="236"/>
      <c r="G18" s="236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12"/>
      <c r="Y18" s="212"/>
      <c r="Z18" s="212"/>
      <c r="AA18" s="212"/>
      <c r="AB18" s="212"/>
      <c r="AC18" s="212"/>
      <c r="AD18" s="212"/>
      <c r="AE18" s="212"/>
      <c r="AF18" s="212" t="s">
        <v>120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</row>
    <row r="19" spans="1:59" outlineLevel="1" x14ac:dyDescent="0.2">
      <c r="A19" s="219"/>
      <c r="B19" s="220"/>
      <c r="C19" s="245"/>
      <c r="D19" s="237"/>
      <c r="E19" s="237"/>
      <c r="F19" s="237"/>
      <c r="G19" s="237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12"/>
      <c r="Y19" s="212"/>
      <c r="Z19" s="212"/>
      <c r="AA19" s="212"/>
      <c r="AB19" s="212"/>
      <c r="AC19" s="212"/>
      <c r="AD19" s="212"/>
      <c r="AE19" s="212"/>
      <c r="AF19" s="212" t="s">
        <v>121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</row>
    <row r="20" spans="1:59" ht="22.5" outlineLevel="1" x14ac:dyDescent="0.2">
      <c r="A20" s="229">
        <v>4</v>
      </c>
      <c r="B20" s="230" t="s">
        <v>128</v>
      </c>
      <c r="C20" s="243" t="s">
        <v>129</v>
      </c>
      <c r="D20" s="231" t="s">
        <v>115</v>
      </c>
      <c r="E20" s="232">
        <v>3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1.33E-3</v>
      </c>
      <c r="O20" s="234">
        <f>ROUND(E20*N20,2)</f>
        <v>0</v>
      </c>
      <c r="P20" s="234">
        <v>0.247</v>
      </c>
      <c r="Q20" s="234">
        <f>ROUND(E20*P20,2)</f>
        <v>0.74</v>
      </c>
      <c r="R20" s="234" t="s">
        <v>116</v>
      </c>
      <c r="S20" s="235" t="s">
        <v>116</v>
      </c>
      <c r="T20" s="221">
        <v>4.67</v>
      </c>
      <c r="U20" s="221">
        <f>ROUND(E20*T20,2)</f>
        <v>14.01</v>
      </c>
      <c r="V20" s="221"/>
      <c r="W20" s="221" t="s">
        <v>117</v>
      </c>
      <c r="X20" s="212"/>
      <c r="Y20" s="212"/>
      <c r="Z20" s="212"/>
      <c r="AA20" s="212"/>
      <c r="AB20" s="212"/>
      <c r="AC20" s="212"/>
      <c r="AD20" s="212"/>
      <c r="AE20" s="212"/>
      <c r="AF20" s="212" t="s">
        <v>118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</row>
    <row r="21" spans="1:59" outlineLevel="1" x14ac:dyDescent="0.2">
      <c r="A21" s="219"/>
      <c r="B21" s="220"/>
      <c r="C21" s="244" t="s">
        <v>127</v>
      </c>
      <c r="D21" s="236"/>
      <c r="E21" s="236"/>
      <c r="F21" s="236"/>
      <c r="G21" s="236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12"/>
      <c r="Y21" s="212"/>
      <c r="Z21" s="212"/>
      <c r="AA21" s="212"/>
      <c r="AB21" s="212"/>
      <c r="AC21" s="212"/>
      <c r="AD21" s="212"/>
      <c r="AE21" s="212"/>
      <c r="AF21" s="212" t="s">
        <v>120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</row>
    <row r="22" spans="1:59" outlineLevel="1" x14ac:dyDescent="0.2">
      <c r="A22" s="219"/>
      <c r="B22" s="220"/>
      <c r="C22" s="245"/>
      <c r="D22" s="237"/>
      <c r="E22" s="237"/>
      <c r="F22" s="237"/>
      <c r="G22" s="237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12"/>
      <c r="Y22" s="212"/>
      <c r="Z22" s="212"/>
      <c r="AA22" s="212"/>
      <c r="AB22" s="212"/>
      <c r="AC22" s="212"/>
      <c r="AD22" s="212"/>
      <c r="AE22" s="212"/>
      <c r="AF22" s="212" t="s">
        <v>121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</row>
    <row r="23" spans="1:59" x14ac:dyDescent="0.2">
      <c r="A23" s="223" t="s">
        <v>111</v>
      </c>
      <c r="B23" s="224" t="s">
        <v>63</v>
      </c>
      <c r="C23" s="242" t="s">
        <v>64</v>
      </c>
      <c r="D23" s="225"/>
      <c r="E23" s="226"/>
      <c r="F23" s="227"/>
      <c r="G23" s="227">
        <f>SUMIF(AF24:AF59,"&lt;&gt;NOR",G24:G59)</f>
        <v>0</v>
      </c>
      <c r="H23" s="227"/>
      <c r="I23" s="227">
        <f>SUM(I24:I59)</f>
        <v>0</v>
      </c>
      <c r="J23" s="227"/>
      <c r="K23" s="227">
        <f>SUM(K24:K59)</f>
        <v>0</v>
      </c>
      <c r="L23" s="227"/>
      <c r="M23" s="227">
        <f>SUM(M24:M59)</f>
        <v>0</v>
      </c>
      <c r="N23" s="227"/>
      <c r="O23" s="227">
        <f>SUM(O24:O59)</f>
        <v>0.72</v>
      </c>
      <c r="P23" s="227"/>
      <c r="Q23" s="227">
        <f>SUM(Q24:Q59)</f>
        <v>2.5299999999999998</v>
      </c>
      <c r="R23" s="227"/>
      <c r="S23" s="228"/>
      <c r="T23" s="222"/>
      <c r="U23" s="222">
        <f>SUM(U24:U59)</f>
        <v>85.03</v>
      </c>
      <c r="V23" s="222"/>
      <c r="W23" s="222"/>
      <c r="AF23" t="s">
        <v>112</v>
      </c>
    </row>
    <row r="24" spans="1:59" ht="22.5" outlineLevel="1" x14ac:dyDescent="0.2">
      <c r="A24" s="229">
        <v>5</v>
      </c>
      <c r="B24" s="230" t="s">
        <v>130</v>
      </c>
      <c r="C24" s="243" t="s">
        <v>131</v>
      </c>
      <c r="D24" s="231" t="s">
        <v>132</v>
      </c>
      <c r="E24" s="232">
        <v>63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0</v>
      </c>
      <c r="O24" s="234">
        <f>ROUND(E24*N24,2)</f>
        <v>0</v>
      </c>
      <c r="P24" s="234">
        <v>4.0099999999999997E-2</v>
      </c>
      <c r="Q24" s="234">
        <f>ROUND(E24*P24,2)</f>
        <v>2.5299999999999998</v>
      </c>
      <c r="R24" s="234" t="s">
        <v>116</v>
      </c>
      <c r="S24" s="235" t="s">
        <v>116</v>
      </c>
      <c r="T24" s="221">
        <v>0.54</v>
      </c>
      <c r="U24" s="221">
        <f>ROUND(E24*T24,2)</f>
        <v>34.020000000000003</v>
      </c>
      <c r="V24" s="221"/>
      <c r="W24" s="221" t="s">
        <v>117</v>
      </c>
      <c r="X24" s="212"/>
      <c r="Y24" s="212"/>
      <c r="Z24" s="212"/>
      <c r="AA24" s="212"/>
      <c r="AB24" s="212"/>
      <c r="AC24" s="212"/>
      <c r="AD24" s="212"/>
      <c r="AE24" s="212"/>
      <c r="AF24" s="212" t="s">
        <v>118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</row>
    <row r="25" spans="1:59" outlineLevel="1" x14ac:dyDescent="0.2">
      <c r="A25" s="219"/>
      <c r="B25" s="220"/>
      <c r="C25" s="246"/>
      <c r="D25" s="239"/>
      <c r="E25" s="239"/>
      <c r="F25" s="239"/>
      <c r="G25" s="239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12"/>
      <c r="Y25" s="212"/>
      <c r="Z25" s="212"/>
      <c r="AA25" s="212"/>
      <c r="AB25" s="212"/>
      <c r="AC25" s="212"/>
      <c r="AD25" s="212"/>
      <c r="AE25" s="212"/>
      <c r="AF25" s="212" t="s">
        <v>121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</row>
    <row r="26" spans="1:59" ht="33.75" outlineLevel="1" x14ac:dyDescent="0.2">
      <c r="A26" s="229">
        <v>6</v>
      </c>
      <c r="B26" s="230" t="s">
        <v>133</v>
      </c>
      <c r="C26" s="243" t="s">
        <v>134</v>
      </c>
      <c r="D26" s="231" t="s">
        <v>132</v>
      </c>
      <c r="E26" s="232">
        <v>82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2.0500000000000002E-3</v>
      </c>
      <c r="O26" s="234">
        <f>ROUND(E26*N26,2)</f>
        <v>0.17</v>
      </c>
      <c r="P26" s="234">
        <v>0</v>
      </c>
      <c r="Q26" s="234">
        <f>ROUND(E26*P26,2)</f>
        <v>0</v>
      </c>
      <c r="R26" s="234" t="s">
        <v>116</v>
      </c>
      <c r="S26" s="235" t="s">
        <v>116</v>
      </c>
      <c r="T26" s="221">
        <v>0.60699999999999998</v>
      </c>
      <c r="U26" s="221">
        <f>ROUND(E26*T26,2)</f>
        <v>49.77</v>
      </c>
      <c r="V26" s="221"/>
      <c r="W26" s="221" t="s">
        <v>117</v>
      </c>
      <c r="X26" s="212"/>
      <c r="Y26" s="212"/>
      <c r="Z26" s="212"/>
      <c r="AA26" s="212"/>
      <c r="AB26" s="212"/>
      <c r="AC26" s="212"/>
      <c r="AD26" s="212"/>
      <c r="AE26" s="212"/>
      <c r="AF26" s="212" t="s">
        <v>118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</row>
    <row r="27" spans="1:59" outlineLevel="1" x14ac:dyDescent="0.2">
      <c r="A27" s="219"/>
      <c r="B27" s="220"/>
      <c r="C27" s="244" t="s">
        <v>135</v>
      </c>
      <c r="D27" s="236"/>
      <c r="E27" s="236"/>
      <c r="F27" s="236"/>
      <c r="G27" s="236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12"/>
      <c r="Y27" s="212"/>
      <c r="Z27" s="212"/>
      <c r="AA27" s="212"/>
      <c r="AB27" s="212"/>
      <c r="AC27" s="212"/>
      <c r="AD27" s="212"/>
      <c r="AE27" s="212"/>
      <c r="AF27" s="212" t="s">
        <v>120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</row>
    <row r="28" spans="1:59" outlineLevel="1" x14ac:dyDescent="0.2">
      <c r="A28" s="219"/>
      <c r="B28" s="220"/>
      <c r="C28" s="245"/>
      <c r="D28" s="237"/>
      <c r="E28" s="237"/>
      <c r="F28" s="237"/>
      <c r="G28" s="237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12"/>
      <c r="Y28" s="212"/>
      <c r="Z28" s="212"/>
      <c r="AA28" s="212"/>
      <c r="AB28" s="212"/>
      <c r="AC28" s="212"/>
      <c r="AD28" s="212"/>
      <c r="AE28" s="212"/>
      <c r="AF28" s="212" t="s">
        <v>121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</row>
    <row r="29" spans="1:59" ht="22.5" outlineLevel="1" x14ac:dyDescent="0.2">
      <c r="A29" s="229">
        <v>7</v>
      </c>
      <c r="B29" s="230" t="s">
        <v>136</v>
      </c>
      <c r="C29" s="243" t="s">
        <v>137</v>
      </c>
      <c r="D29" s="231" t="s">
        <v>138</v>
      </c>
      <c r="E29" s="232">
        <v>36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3.0000000000000001E-3</v>
      </c>
      <c r="O29" s="234">
        <f>ROUND(E29*N29,2)</f>
        <v>0.11</v>
      </c>
      <c r="P29" s="234">
        <v>0</v>
      </c>
      <c r="Q29" s="234">
        <f>ROUND(E29*P29,2)</f>
        <v>0</v>
      </c>
      <c r="R29" s="234" t="s">
        <v>139</v>
      </c>
      <c r="S29" s="235" t="s">
        <v>140</v>
      </c>
      <c r="T29" s="221">
        <v>0</v>
      </c>
      <c r="U29" s="221">
        <f>ROUND(E29*T29,2)</f>
        <v>0</v>
      </c>
      <c r="V29" s="221"/>
      <c r="W29" s="221" t="s">
        <v>141</v>
      </c>
      <c r="X29" s="212"/>
      <c r="Y29" s="212"/>
      <c r="Z29" s="212"/>
      <c r="AA29" s="212"/>
      <c r="AB29" s="212"/>
      <c r="AC29" s="212"/>
      <c r="AD29" s="212"/>
      <c r="AE29" s="212"/>
      <c r="AF29" s="212" t="s">
        <v>142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</row>
    <row r="30" spans="1:59" outlineLevel="1" x14ac:dyDescent="0.2">
      <c r="A30" s="219"/>
      <c r="B30" s="220"/>
      <c r="C30" s="247" t="s">
        <v>143</v>
      </c>
      <c r="D30" s="240"/>
      <c r="E30" s="240"/>
      <c r="F30" s="240"/>
      <c r="G30" s="240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12"/>
      <c r="Y30" s="212"/>
      <c r="Z30" s="212"/>
      <c r="AA30" s="212"/>
      <c r="AB30" s="212"/>
      <c r="AC30" s="212"/>
      <c r="AD30" s="212"/>
      <c r="AE30" s="212"/>
      <c r="AF30" s="212" t="s">
        <v>144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</row>
    <row r="31" spans="1:59" outlineLevel="1" x14ac:dyDescent="0.2">
      <c r="A31" s="219"/>
      <c r="B31" s="220"/>
      <c r="C31" s="245"/>
      <c r="D31" s="237"/>
      <c r="E31" s="237"/>
      <c r="F31" s="237"/>
      <c r="G31" s="237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12"/>
      <c r="Y31" s="212"/>
      <c r="Z31" s="212"/>
      <c r="AA31" s="212"/>
      <c r="AB31" s="212"/>
      <c r="AC31" s="212"/>
      <c r="AD31" s="212"/>
      <c r="AE31" s="212"/>
      <c r="AF31" s="212" t="s">
        <v>121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</row>
    <row r="32" spans="1:59" ht="22.5" outlineLevel="1" x14ac:dyDescent="0.2">
      <c r="A32" s="229">
        <v>8</v>
      </c>
      <c r="B32" s="230" t="s">
        <v>145</v>
      </c>
      <c r="C32" s="243" t="s">
        <v>146</v>
      </c>
      <c r="D32" s="231" t="s">
        <v>138</v>
      </c>
      <c r="E32" s="232">
        <v>36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3.0000000000000001E-3</v>
      </c>
      <c r="O32" s="234">
        <f>ROUND(E32*N32,2)</f>
        <v>0.11</v>
      </c>
      <c r="P32" s="234">
        <v>0</v>
      </c>
      <c r="Q32" s="234">
        <f>ROUND(E32*P32,2)</f>
        <v>0</v>
      </c>
      <c r="R32" s="234" t="s">
        <v>139</v>
      </c>
      <c r="S32" s="235" t="s">
        <v>140</v>
      </c>
      <c r="T32" s="221">
        <v>0</v>
      </c>
      <c r="U32" s="221">
        <f>ROUND(E32*T32,2)</f>
        <v>0</v>
      </c>
      <c r="V32" s="221"/>
      <c r="W32" s="221" t="s">
        <v>141</v>
      </c>
      <c r="X32" s="212"/>
      <c r="Y32" s="212"/>
      <c r="Z32" s="212"/>
      <c r="AA32" s="212"/>
      <c r="AB32" s="212"/>
      <c r="AC32" s="212"/>
      <c r="AD32" s="212"/>
      <c r="AE32" s="212"/>
      <c r="AF32" s="212" t="s">
        <v>142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</row>
    <row r="33" spans="1:59" outlineLevel="1" x14ac:dyDescent="0.2">
      <c r="A33" s="219"/>
      <c r="B33" s="220"/>
      <c r="C33" s="247" t="s">
        <v>143</v>
      </c>
      <c r="D33" s="240"/>
      <c r="E33" s="240"/>
      <c r="F33" s="240"/>
      <c r="G33" s="240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12"/>
      <c r="Y33" s="212"/>
      <c r="Z33" s="212"/>
      <c r="AA33" s="212"/>
      <c r="AB33" s="212"/>
      <c r="AC33" s="212"/>
      <c r="AD33" s="212"/>
      <c r="AE33" s="212"/>
      <c r="AF33" s="212" t="s">
        <v>144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</row>
    <row r="34" spans="1:59" outlineLevel="1" x14ac:dyDescent="0.2">
      <c r="A34" s="219"/>
      <c r="B34" s="220"/>
      <c r="C34" s="245"/>
      <c r="D34" s="237"/>
      <c r="E34" s="237"/>
      <c r="F34" s="237"/>
      <c r="G34" s="237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12"/>
      <c r="Y34" s="212"/>
      <c r="Z34" s="212"/>
      <c r="AA34" s="212"/>
      <c r="AB34" s="212"/>
      <c r="AC34" s="212"/>
      <c r="AD34" s="212"/>
      <c r="AE34" s="212"/>
      <c r="AF34" s="212" t="s">
        <v>121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</row>
    <row r="35" spans="1:59" ht="22.5" outlineLevel="1" x14ac:dyDescent="0.2">
      <c r="A35" s="229">
        <v>9</v>
      </c>
      <c r="B35" s="230" t="s">
        <v>147</v>
      </c>
      <c r="C35" s="243" t="s">
        <v>148</v>
      </c>
      <c r="D35" s="231" t="s">
        <v>138</v>
      </c>
      <c r="E35" s="232">
        <v>45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3.0000000000000001E-3</v>
      </c>
      <c r="O35" s="234">
        <f>ROUND(E35*N35,2)</f>
        <v>0.14000000000000001</v>
      </c>
      <c r="P35" s="234">
        <v>0</v>
      </c>
      <c r="Q35" s="234">
        <f>ROUND(E35*P35,2)</f>
        <v>0</v>
      </c>
      <c r="R35" s="234" t="s">
        <v>139</v>
      </c>
      <c r="S35" s="235" t="s">
        <v>140</v>
      </c>
      <c r="T35" s="221">
        <v>0</v>
      </c>
      <c r="U35" s="221">
        <f>ROUND(E35*T35,2)</f>
        <v>0</v>
      </c>
      <c r="V35" s="221"/>
      <c r="W35" s="221" t="s">
        <v>141</v>
      </c>
      <c r="X35" s="212"/>
      <c r="Y35" s="212"/>
      <c r="Z35" s="212"/>
      <c r="AA35" s="212"/>
      <c r="AB35" s="212"/>
      <c r="AC35" s="212"/>
      <c r="AD35" s="212"/>
      <c r="AE35" s="212"/>
      <c r="AF35" s="212" t="s">
        <v>142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</row>
    <row r="36" spans="1:59" outlineLevel="1" x14ac:dyDescent="0.2">
      <c r="A36" s="219"/>
      <c r="B36" s="220"/>
      <c r="C36" s="247" t="s">
        <v>143</v>
      </c>
      <c r="D36" s="240"/>
      <c r="E36" s="240"/>
      <c r="F36" s="240"/>
      <c r="G36" s="240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12"/>
      <c r="Y36" s="212"/>
      <c r="Z36" s="212"/>
      <c r="AA36" s="212"/>
      <c r="AB36" s="212"/>
      <c r="AC36" s="212"/>
      <c r="AD36" s="212"/>
      <c r="AE36" s="212"/>
      <c r="AF36" s="212" t="s">
        <v>144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</row>
    <row r="37" spans="1:59" outlineLevel="1" x14ac:dyDescent="0.2">
      <c r="A37" s="219"/>
      <c r="B37" s="220"/>
      <c r="C37" s="245"/>
      <c r="D37" s="237"/>
      <c r="E37" s="237"/>
      <c r="F37" s="237"/>
      <c r="G37" s="237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12"/>
      <c r="Y37" s="212"/>
      <c r="Z37" s="212"/>
      <c r="AA37" s="212"/>
      <c r="AB37" s="212"/>
      <c r="AC37" s="212"/>
      <c r="AD37" s="212"/>
      <c r="AE37" s="212"/>
      <c r="AF37" s="212" t="s">
        <v>121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</row>
    <row r="38" spans="1:59" ht="22.5" outlineLevel="1" x14ac:dyDescent="0.2">
      <c r="A38" s="229">
        <v>10</v>
      </c>
      <c r="B38" s="230" t="s">
        <v>149</v>
      </c>
      <c r="C38" s="243" t="s">
        <v>150</v>
      </c>
      <c r="D38" s="231" t="s">
        <v>138</v>
      </c>
      <c r="E38" s="232">
        <v>33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4">
        <v>3.0000000000000001E-3</v>
      </c>
      <c r="O38" s="234">
        <f>ROUND(E38*N38,2)</f>
        <v>0.1</v>
      </c>
      <c r="P38" s="234">
        <v>0</v>
      </c>
      <c r="Q38" s="234">
        <f>ROUND(E38*P38,2)</f>
        <v>0</v>
      </c>
      <c r="R38" s="234" t="s">
        <v>139</v>
      </c>
      <c r="S38" s="235" t="s">
        <v>140</v>
      </c>
      <c r="T38" s="221">
        <v>0</v>
      </c>
      <c r="U38" s="221">
        <f>ROUND(E38*T38,2)</f>
        <v>0</v>
      </c>
      <c r="V38" s="221"/>
      <c r="W38" s="221" t="s">
        <v>141</v>
      </c>
      <c r="X38" s="212"/>
      <c r="Y38" s="212"/>
      <c r="Z38" s="212"/>
      <c r="AA38" s="212"/>
      <c r="AB38" s="212"/>
      <c r="AC38" s="212"/>
      <c r="AD38" s="212"/>
      <c r="AE38" s="212"/>
      <c r="AF38" s="212" t="s">
        <v>142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</row>
    <row r="39" spans="1:59" outlineLevel="1" x14ac:dyDescent="0.2">
      <c r="A39" s="219"/>
      <c r="B39" s="220"/>
      <c r="C39" s="247" t="s">
        <v>143</v>
      </c>
      <c r="D39" s="240"/>
      <c r="E39" s="240"/>
      <c r="F39" s="240"/>
      <c r="G39" s="240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12"/>
      <c r="Y39" s="212"/>
      <c r="Z39" s="212"/>
      <c r="AA39" s="212"/>
      <c r="AB39" s="212"/>
      <c r="AC39" s="212"/>
      <c r="AD39" s="212"/>
      <c r="AE39" s="212"/>
      <c r="AF39" s="212" t="s">
        <v>144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</row>
    <row r="40" spans="1:59" outlineLevel="1" x14ac:dyDescent="0.2">
      <c r="A40" s="219"/>
      <c r="B40" s="220"/>
      <c r="C40" s="245"/>
      <c r="D40" s="237"/>
      <c r="E40" s="237"/>
      <c r="F40" s="237"/>
      <c r="G40" s="237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12"/>
      <c r="Y40" s="212"/>
      <c r="Z40" s="212"/>
      <c r="AA40" s="212"/>
      <c r="AB40" s="212"/>
      <c r="AC40" s="212"/>
      <c r="AD40" s="212"/>
      <c r="AE40" s="212"/>
      <c r="AF40" s="212" t="s">
        <v>121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</row>
    <row r="41" spans="1:59" ht="22.5" outlineLevel="1" x14ac:dyDescent="0.2">
      <c r="A41" s="229">
        <v>11</v>
      </c>
      <c r="B41" s="230" t="s">
        <v>149</v>
      </c>
      <c r="C41" s="243" t="s">
        <v>151</v>
      </c>
      <c r="D41" s="231" t="s">
        <v>138</v>
      </c>
      <c r="E41" s="232">
        <v>30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3.0000000000000001E-3</v>
      </c>
      <c r="O41" s="234">
        <f>ROUND(E41*N41,2)</f>
        <v>0.09</v>
      </c>
      <c r="P41" s="234">
        <v>0</v>
      </c>
      <c r="Q41" s="234">
        <f>ROUND(E41*P41,2)</f>
        <v>0</v>
      </c>
      <c r="R41" s="234" t="s">
        <v>139</v>
      </c>
      <c r="S41" s="235" t="s">
        <v>140</v>
      </c>
      <c r="T41" s="221">
        <v>0</v>
      </c>
      <c r="U41" s="221">
        <f>ROUND(E41*T41,2)</f>
        <v>0</v>
      </c>
      <c r="V41" s="221"/>
      <c r="W41" s="221" t="s">
        <v>141</v>
      </c>
      <c r="X41" s="212"/>
      <c r="Y41" s="212"/>
      <c r="Z41" s="212"/>
      <c r="AA41" s="212"/>
      <c r="AB41" s="212"/>
      <c r="AC41" s="212"/>
      <c r="AD41" s="212"/>
      <c r="AE41" s="212"/>
      <c r="AF41" s="212" t="s">
        <v>142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</row>
    <row r="42" spans="1:59" outlineLevel="1" x14ac:dyDescent="0.2">
      <c r="A42" s="219"/>
      <c r="B42" s="220"/>
      <c r="C42" s="247" t="s">
        <v>143</v>
      </c>
      <c r="D42" s="240"/>
      <c r="E42" s="240"/>
      <c r="F42" s="240"/>
      <c r="G42" s="240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12"/>
      <c r="Y42" s="212"/>
      <c r="Z42" s="212"/>
      <c r="AA42" s="212"/>
      <c r="AB42" s="212"/>
      <c r="AC42" s="212"/>
      <c r="AD42" s="212"/>
      <c r="AE42" s="212"/>
      <c r="AF42" s="212" t="s">
        <v>144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</row>
    <row r="43" spans="1:59" outlineLevel="1" x14ac:dyDescent="0.2">
      <c r="A43" s="219"/>
      <c r="B43" s="220"/>
      <c r="C43" s="245"/>
      <c r="D43" s="237"/>
      <c r="E43" s="237"/>
      <c r="F43" s="237"/>
      <c r="G43" s="237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12"/>
      <c r="Y43" s="212"/>
      <c r="Z43" s="212"/>
      <c r="AA43" s="212"/>
      <c r="AB43" s="212"/>
      <c r="AC43" s="212"/>
      <c r="AD43" s="212"/>
      <c r="AE43" s="212"/>
      <c r="AF43" s="212" t="s">
        <v>121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</row>
    <row r="44" spans="1:59" ht="33.75" outlineLevel="1" x14ac:dyDescent="0.2">
      <c r="A44" s="229">
        <v>12</v>
      </c>
      <c r="B44" s="230" t="s">
        <v>152</v>
      </c>
      <c r="C44" s="243" t="s">
        <v>153</v>
      </c>
      <c r="D44" s="231" t="s">
        <v>138</v>
      </c>
      <c r="E44" s="232">
        <v>8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4">
        <v>2.0000000000000002E-5</v>
      </c>
      <c r="O44" s="234">
        <f>ROUND(E44*N44,2)</f>
        <v>0</v>
      </c>
      <c r="P44" s="234">
        <v>0</v>
      </c>
      <c r="Q44" s="234">
        <f>ROUND(E44*P44,2)</f>
        <v>0</v>
      </c>
      <c r="R44" s="234" t="s">
        <v>116</v>
      </c>
      <c r="S44" s="235" t="s">
        <v>116</v>
      </c>
      <c r="T44" s="221">
        <v>0</v>
      </c>
      <c r="U44" s="221">
        <f>ROUND(E44*T44,2)</f>
        <v>0</v>
      </c>
      <c r="V44" s="221"/>
      <c r="W44" s="221" t="s">
        <v>154</v>
      </c>
      <c r="X44" s="212"/>
      <c r="Y44" s="212"/>
      <c r="Z44" s="212"/>
      <c r="AA44" s="212"/>
      <c r="AB44" s="212"/>
      <c r="AC44" s="212"/>
      <c r="AD44" s="212"/>
      <c r="AE44" s="212"/>
      <c r="AF44" s="212" t="s">
        <v>155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</row>
    <row r="45" spans="1:59" outlineLevel="1" x14ac:dyDescent="0.2">
      <c r="A45" s="219"/>
      <c r="B45" s="220"/>
      <c r="C45" s="246"/>
      <c r="D45" s="239"/>
      <c r="E45" s="239"/>
      <c r="F45" s="239"/>
      <c r="G45" s="239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12"/>
      <c r="Y45" s="212"/>
      <c r="Z45" s="212"/>
      <c r="AA45" s="212"/>
      <c r="AB45" s="212"/>
      <c r="AC45" s="212"/>
      <c r="AD45" s="212"/>
      <c r="AE45" s="212"/>
      <c r="AF45" s="212" t="s">
        <v>121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</row>
    <row r="46" spans="1:59" ht="33.75" outlineLevel="1" x14ac:dyDescent="0.2">
      <c r="A46" s="229">
        <v>13</v>
      </c>
      <c r="B46" s="230" t="s">
        <v>156</v>
      </c>
      <c r="C46" s="243" t="s">
        <v>157</v>
      </c>
      <c r="D46" s="231" t="s">
        <v>138</v>
      </c>
      <c r="E46" s="232">
        <v>8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4">
        <v>3.0000000000000001E-5</v>
      </c>
      <c r="O46" s="234">
        <f>ROUND(E46*N46,2)</f>
        <v>0</v>
      </c>
      <c r="P46" s="234">
        <v>0</v>
      </c>
      <c r="Q46" s="234">
        <f>ROUND(E46*P46,2)</f>
        <v>0</v>
      </c>
      <c r="R46" s="234" t="s">
        <v>116</v>
      </c>
      <c r="S46" s="235" t="s">
        <v>116</v>
      </c>
      <c r="T46" s="221">
        <v>0</v>
      </c>
      <c r="U46" s="221">
        <f>ROUND(E46*T46,2)</f>
        <v>0</v>
      </c>
      <c r="V46" s="221"/>
      <c r="W46" s="221" t="s">
        <v>154</v>
      </c>
      <c r="X46" s="212"/>
      <c r="Y46" s="212"/>
      <c r="Z46" s="212"/>
      <c r="AA46" s="212"/>
      <c r="AB46" s="212"/>
      <c r="AC46" s="212"/>
      <c r="AD46" s="212"/>
      <c r="AE46" s="212"/>
      <c r="AF46" s="212" t="s">
        <v>155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</row>
    <row r="47" spans="1:59" outlineLevel="1" x14ac:dyDescent="0.2">
      <c r="A47" s="219"/>
      <c r="B47" s="220"/>
      <c r="C47" s="246"/>
      <c r="D47" s="239"/>
      <c r="E47" s="239"/>
      <c r="F47" s="239"/>
      <c r="G47" s="239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12"/>
      <c r="Y47" s="212"/>
      <c r="Z47" s="212"/>
      <c r="AA47" s="212"/>
      <c r="AB47" s="212"/>
      <c r="AC47" s="212"/>
      <c r="AD47" s="212"/>
      <c r="AE47" s="212"/>
      <c r="AF47" s="212" t="s">
        <v>121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</row>
    <row r="48" spans="1:59" ht="33.75" outlineLevel="1" x14ac:dyDescent="0.2">
      <c r="A48" s="229">
        <v>14</v>
      </c>
      <c r="B48" s="230" t="s">
        <v>158</v>
      </c>
      <c r="C48" s="243" t="s">
        <v>159</v>
      </c>
      <c r="D48" s="231" t="s">
        <v>138</v>
      </c>
      <c r="E48" s="232">
        <v>6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4">
        <v>3.0000000000000001E-5</v>
      </c>
      <c r="O48" s="234">
        <f>ROUND(E48*N48,2)</f>
        <v>0</v>
      </c>
      <c r="P48" s="234">
        <v>0</v>
      </c>
      <c r="Q48" s="234">
        <f>ROUND(E48*P48,2)</f>
        <v>0</v>
      </c>
      <c r="R48" s="234" t="s">
        <v>116</v>
      </c>
      <c r="S48" s="235" t="s">
        <v>116</v>
      </c>
      <c r="T48" s="221">
        <v>0</v>
      </c>
      <c r="U48" s="221">
        <f>ROUND(E48*T48,2)</f>
        <v>0</v>
      </c>
      <c r="V48" s="221"/>
      <c r="W48" s="221" t="s">
        <v>154</v>
      </c>
      <c r="X48" s="212"/>
      <c r="Y48" s="212"/>
      <c r="Z48" s="212"/>
      <c r="AA48" s="212"/>
      <c r="AB48" s="212"/>
      <c r="AC48" s="212"/>
      <c r="AD48" s="212"/>
      <c r="AE48" s="212"/>
      <c r="AF48" s="212" t="s">
        <v>155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</row>
    <row r="49" spans="1:59" outlineLevel="1" x14ac:dyDescent="0.2">
      <c r="A49" s="219"/>
      <c r="B49" s="220"/>
      <c r="C49" s="246"/>
      <c r="D49" s="239"/>
      <c r="E49" s="239"/>
      <c r="F49" s="239"/>
      <c r="G49" s="239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12"/>
      <c r="Y49" s="212"/>
      <c r="Z49" s="212"/>
      <c r="AA49" s="212"/>
      <c r="AB49" s="212"/>
      <c r="AC49" s="212"/>
      <c r="AD49" s="212"/>
      <c r="AE49" s="212"/>
      <c r="AF49" s="212" t="s">
        <v>121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</row>
    <row r="50" spans="1:59" ht="33.75" outlineLevel="1" x14ac:dyDescent="0.2">
      <c r="A50" s="229">
        <v>15</v>
      </c>
      <c r="B50" s="230" t="s">
        <v>160</v>
      </c>
      <c r="C50" s="243" t="s">
        <v>161</v>
      </c>
      <c r="D50" s="231" t="s">
        <v>138</v>
      </c>
      <c r="E50" s="232">
        <v>8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3.0000000000000001E-5</v>
      </c>
      <c r="O50" s="234">
        <f>ROUND(E50*N50,2)</f>
        <v>0</v>
      </c>
      <c r="P50" s="234">
        <v>0</v>
      </c>
      <c r="Q50" s="234">
        <f>ROUND(E50*P50,2)</f>
        <v>0</v>
      </c>
      <c r="R50" s="234" t="s">
        <v>116</v>
      </c>
      <c r="S50" s="235" t="s">
        <v>116</v>
      </c>
      <c r="T50" s="221">
        <v>0</v>
      </c>
      <c r="U50" s="221">
        <f>ROUND(E50*T50,2)</f>
        <v>0</v>
      </c>
      <c r="V50" s="221"/>
      <c r="W50" s="221" t="s">
        <v>154</v>
      </c>
      <c r="X50" s="212"/>
      <c r="Y50" s="212"/>
      <c r="Z50" s="212"/>
      <c r="AA50" s="212"/>
      <c r="AB50" s="212"/>
      <c r="AC50" s="212"/>
      <c r="AD50" s="212"/>
      <c r="AE50" s="212"/>
      <c r="AF50" s="212" t="s">
        <v>155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</row>
    <row r="51" spans="1:59" outlineLevel="1" x14ac:dyDescent="0.2">
      <c r="A51" s="219"/>
      <c r="B51" s="220"/>
      <c r="C51" s="246"/>
      <c r="D51" s="239"/>
      <c r="E51" s="239"/>
      <c r="F51" s="239"/>
      <c r="G51" s="239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12"/>
      <c r="Y51" s="212"/>
      <c r="Z51" s="212"/>
      <c r="AA51" s="212"/>
      <c r="AB51" s="212"/>
      <c r="AC51" s="212"/>
      <c r="AD51" s="212"/>
      <c r="AE51" s="212"/>
      <c r="AF51" s="212" t="s">
        <v>121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</row>
    <row r="52" spans="1:59" ht="33.75" outlineLevel="1" x14ac:dyDescent="0.2">
      <c r="A52" s="229">
        <v>16</v>
      </c>
      <c r="B52" s="230" t="s">
        <v>162</v>
      </c>
      <c r="C52" s="243" t="s">
        <v>163</v>
      </c>
      <c r="D52" s="231" t="s">
        <v>138</v>
      </c>
      <c r="E52" s="232">
        <v>28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4">
        <v>1.3999999999999999E-4</v>
      </c>
      <c r="O52" s="234">
        <f>ROUND(E52*N52,2)</f>
        <v>0</v>
      </c>
      <c r="P52" s="234">
        <v>0</v>
      </c>
      <c r="Q52" s="234">
        <f>ROUND(E52*P52,2)</f>
        <v>0</v>
      </c>
      <c r="R52" s="234" t="s">
        <v>116</v>
      </c>
      <c r="S52" s="235" t="s">
        <v>116</v>
      </c>
      <c r="T52" s="221">
        <v>0</v>
      </c>
      <c r="U52" s="221">
        <f>ROUND(E52*T52,2)</f>
        <v>0</v>
      </c>
      <c r="V52" s="221"/>
      <c r="W52" s="221" t="s">
        <v>154</v>
      </c>
      <c r="X52" s="212"/>
      <c r="Y52" s="212"/>
      <c r="Z52" s="212"/>
      <c r="AA52" s="212"/>
      <c r="AB52" s="212"/>
      <c r="AC52" s="212"/>
      <c r="AD52" s="212"/>
      <c r="AE52" s="212"/>
      <c r="AF52" s="212" t="s">
        <v>155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</row>
    <row r="53" spans="1:59" outlineLevel="1" x14ac:dyDescent="0.2">
      <c r="A53" s="219"/>
      <c r="B53" s="220"/>
      <c r="C53" s="246"/>
      <c r="D53" s="239"/>
      <c r="E53" s="239"/>
      <c r="F53" s="239"/>
      <c r="G53" s="239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12"/>
      <c r="Y53" s="212"/>
      <c r="Z53" s="212"/>
      <c r="AA53" s="212"/>
      <c r="AB53" s="212"/>
      <c r="AC53" s="212"/>
      <c r="AD53" s="212"/>
      <c r="AE53" s="212"/>
      <c r="AF53" s="212" t="s">
        <v>121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</row>
    <row r="54" spans="1:59" outlineLevel="1" x14ac:dyDescent="0.2">
      <c r="A54" s="229">
        <v>17</v>
      </c>
      <c r="B54" s="230" t="s">
        <v>164</v>
      </c>
      <c r="C54" s="243" t="s">
        <v>165</v>
      </c>
      <c r="D54" s="231" t="s">
        <v>166</v>
      </c>
      <c r="E54" s="232">
        <v>0.71284000000000003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4" t="s">
        <v>116</v>
      </c>
      <c r="S54" s="235" t="s">
        <v>116</v>
      </c>
      <c r="T54" s="221">
        <v>1.74</v>
      </c>
      <c r="U54" s="221">
        <f>ROUND(E54*T54,2)</f>
        <v>1.24</v>
      </c>
      <c r="V54" s="221"/>
      <c r="W54" s="221" t="s">
        <v>167</v>
      </c>
      <c r="X54" s="212"/>
      <c r="Y54" s="212"/>
      <c r="Z54" s="212"/>
      <c r="AA54" s="212"/>
      <c r="AB54" s="212"/>
      <c r="AC54" s="212"/>
      <c r="AD54" s="212"/>
      <c r="AE54" s="212"/>
      <c r="AF54" s="212" t="s">
        <v>168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</row>
    <row r="55" spans="1:59" outlineLevel="1" x14ac:dyDescent="0.2">
      <c r="A55" s="219"/>
      <c r="B55" s="220"/>
      <c r="C55" s="244" t="s">
        <v>169</v>
      </c>
      <c r="D55" s="236"/>
      <c r="E55" s="236"/>
      <c r="F55" s="236"/>
      <c r="G55" s="236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12"/>
      <c r="Y55" s="212"/>
      <c r="Z55" s="212"/>
      <c r="AA55" s="212"/>
      <c r="AB55" s="212"/>
      <c r="AC55" s="212"/>
      <c r="AD55" s="212"/>
      <c r="AE55" s="212"/>
      <c r="AF55" s="212" t="s">
        <v>120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</row>
    <row r="56" spans="1:59" outlineLevel="1" x14ac:dyDescent="0.2">
      <c r="A56" s="219"/>
      <c r="B56" s="220"/>
      <c r="C56" s="245"/>
      <c r="D56" s="237"/>
      <c r="E56" s="237"/>
      <c r="F56" s="237"/>
      <c r="G56" s="237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12"/>
      <c r="Y56" s="212"/>
      <c r="Z56" s="212"/>
      <c r="AA56" s="212"/>
      <c r="AB56" s="212"/>
      <c r="AC56" s="212"/>
      <c r="AD56" s="212"/>
      <c r="AE56" s="212"/>
      <c r="AF56" s="212" t="s">
        <v>121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</row>
    <row r="57" spans="1:59" ht="22.5" outlineLevel="1" x14ac:dyDescent="0.2">
      <c r="A57" s="229">
        <v>18</v>
      </c>
      <c r="B57" s="230" t="s">
        <v>170</v>
      </c>
      <c r="C57" s="243" t="s">
        <v>171</v>
      </c>
      <c r="D57" s="231" t="s">
        <v>166</v>
      </c>
      <c r="E57" s="232">
        <v>0.71284000000000003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4" t="s">
        <v>116</v>
      </c>
      <c r="S57" s="235" t="s">
        <v>116</v>
      </c>
      <c r="T57" s="221">
        <v>0</v>
      </c>
      <c r="U57" s="221">
        <f>ROUND(E57*T57,2)</f>
        <v>0</v>
      </c>
      <c r="V57" s="221"/>
      <c r="W57" s="221" t="s">
        <v>167</v>
      </c>
      <c r="X57" s="212"/>
      <c r="Y57" s="212"/>
      <c r="Z57" s="212"/>
      <c r="AA57" s="212"/>
      <c r="AB57" s="212"/>
      <c r="AC57" s="212"/>
      <c r="AD57" s="212"/>
      <c r="AE57" s="212"/>
      <c r="AF57" s="212" t="s">
        <v>168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</row>
    <row r="58" spans="1:59" outlineLevel="1" x14ac:dyDescent="0.2">
      <c r="A58" s="219"/>
      <c r="B58" s="220"/>
      <c r="C58" s="244" t="s">
        <v>169</v>
      </c>
      <c r="D58" s="236"/>
      <c r="E58" s="236"/>
      <c r="F58" s="236"/>
      <c r="G58" s="236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12"/>
      <c r="Y58" s="212"/>
      <c r="Z58" s="212"/>
      <c r="AA58" s="212"/>
      <c r="AB58" s="212"/>
      <c r="AC58" s="212"/>
      <c r="AD58" s="212"/>
      <c r="AE58" s="212"/>
      <c r="AF58" s="212" t="s">
        <v>120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</row>
    <row r="59" spans="1:59" outlineLevel="1" x14ac:dyDescent="0.2">
      <c r="A59" s="219"/>
      <c r="B59" s="220"/>
      <c r="C59" s="245"/>
      <c r="D59" s="237"/>
      <c r="E59" s="237"/>
      <c r="F59" s="237"/>
      <c r="G59" s="237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12"/>
      <c r="Y59" s="212"/>
      <c r="Z59" s="212"/>
      <c r="AA59" s="212"/>
      <c r="AB59" s="212"/>
      <c r="AC59" s="212"/>
      <c r="AD59" s="212"/>
      <c r="AE59" s="212"/>
      <c r="AF59" s="212" t="s">
        <v>121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</row>
    <row r="60" spans="1:59" x14ac:dyDescent="0.2">
      <c r="A60" s="223" t="s">
        <v>111</v>
      </c>
      <c r="B60" s="224" t="s">
        <v>65</v>
      </c>
      <c r="C60" s="242" t="s">
        <v>66</v>
      </c>
      <c r="D60" s="225"/>
      <c r="E60" s="226"/>
      <c r="F60" s="227"/>
      <c r="G60" s="227">
        <f>SUMIF(AF61:AF119,"&lt;&gt;NOR",G61:G119)</f>
        <v>0</v>
      </c>
      <c r="H60" s="227"/>
      <c r="I60" s="227">
        <f>SUM(I61:I119)</f>
        <v>0</v>
      </c>
      <c r="J60" s="227"/>
      <c r="K60" s="227">
        <f>SUM(K61:K119)</f>
        <v>0</v>
      </c>
      <c r="L60" s="227"/>
      <c r="M60" s="227">
        <f>SUM(M61:M119)</f>
        <v>0</v>
      </c>
      <c r="N60" s="227"/>
      <c r="O60" s="227">
        <f>SUM(O61:O119)</f>
        <v>0.1</v>
      </c>
      <c r="P60" s="227"/>
      <c r="Q60" s="227">
        <f>SUM(Q61:Q119)</f>
        <v>0.38999999999999996</v>
      </c>
      <c r="R60" s="227"/>
      <c r="S60" s="228"/>
      <c r="T60" s="222"/>
      <c r="U60" s="222">
        <f>SUM(U61:U119)</f>
        <v>68.02000000000001</v>
      </c>
      <c r="V60" s="222"/>
      <c r="W60" s="222"/>
      <c r="AF60" t="s">
        <v>112</v>
      </c>
    </row>
    <row r="61" spans="1:59" outlineLevel="1" x14ac:dyDescent="0.2">
      <c r="A61" s="229">
        <v>19</v>
      </c>
      <c r="B61" s="230" t="s">
        <v>172</v>
      </c>
      <c r="C61" s="243" t="s">
        <v>173</v>
      </c>
      <c r="D61" s="231" t="s">
        <v>138</v>
      </c>
      <c r="E61" s="232">
        <v>37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4">
        <v>0</v>
      </c>
      <c r="O61" s="234">
        <f>ROUND(E61*N61,2)</f>
        <v>0</v>
      </c>
      <c r="P61" s="234">
        <v>2.1299999999999999E-3</v>
      </c>
      <c r="Q61" s="234">
        <f>ROUND(E61*P61,2)</f>
        <v>0.08</v>
      </c>
      <c r="R61" s="234" t="s">
        <v>116</v>
      </c>
      <c r="S61" s="235" t="s">
        <v>116</v>
      </c>
      <c r="T61" s="221">
        <v>0.17299999999999999</v>
      </c>
      <c r="U61" s="221">
        <f>ROUND(E61*T61,2)</f>
        <v>6.4</v>
      </c>
      <c r="V61" s="221"/>
      <c r="W61" s="221" t="s">
        <v>117</v>
      </c>
      <c r="X61" s="212"/>
      <c r="Y61" s="212"/>
      <c r="Z61" s="212"/>
      <c r="AA61" s="212"/>
      <c r="AB61" s="212"/>
      <c r="AC61" s="212"/>
      <c r="AD61" s="212"/>
      <c r="AE61" s="212"/>
      <c r="AF61" s="212" t="s">
        <v>118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</row>
    <row r="62" spans="1:59" outlineLevel="1" x14ac:dyDescent="0.2">
      <c r="A62" s="219"/>
      <c r="B62" s="220"/>
      <c r="C62" s="246"/>
      <c r="D62" s="239"/>
      <c r="E62" s="239"/>
      <c r="F62" s="239"/>
      <c r="G62" s="239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12"/>
      <c r="Y62" s="212"/>
      <c r="Z62" s="212"/>
      <c r="AA62" s="212"/>
      <c r="AB62" s="212"/>
      <c r="AC62" s="212"/>
      <c r="AD62" s="212"/>
      <c r="AE62" s="212"/>
      <c r="AF62" s="212" t="s">
        <v>121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</row>
    <row r="63" spans="1:59" outlineLevel="1" x14ac:dyDescent="0.2">
      <c r="A63" s="229">
        <v>20</v>
      </c>
      <c r="B63" s="230" t="s">
        <v>174</v>
      </c>
      <c r="C63" s="243" t="s">
        <v>175</v>
      </c>
      <c r="D63" s="231" t="s">
        <v>138</v>
      </c>
      <c r="E63" s="232">
        <v>10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0</v>
      </c>
      <c r="O63" s="234">
        <f>ROUND(E63*N63,2)</f>
        <v>0</v>
      </c>
      <c r="P63" s="234">
        <v>4.9699999999999996E-3</v>
      </c>
      <c r="Q63" s="234">
        <f>ROUND(E63*P63,2)</f>
        <v>0.05</v>
      </c>
      <c r="R63" s="234" t="s">
        <v>116</v>
      </c>
      <c r="S63" s="235" t="s">
        <v>116</v>
      </c>
      <c r="T63" s="221">
        <v>0.20399999999999999</v>
      </c>
      <c r="U63" s="221">
        <f>ROUND(E63*T63,2)</f>
        <v>2.04</v>
      </c>
      <c r="V63" s="221"/>
      <c r="W63" s="221" t="s">
        <v>117</v>
      </c>
      <c r="X63" s="212"/>
      <c r="Y63" s="212"/>
      <c r="Z63" s="212"/>
      <c r="AA63" s="212"/>
      <c r="AB63" s="212"/>
      <c r="AC63" s="212"/>
      <c r="AD63" s="212"/>
      <c r="AE63" s="212"/>
      <c r="AF63" s="212" t="s">
        <v>118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</row>
    <row r="64" spans="1:59" outlineLevel="1" x14ac:dyDescent="0.2">
      <c r="A64" s="219"/>
      <c r="B64" s="220"/>
      <c r="C64" s="246"/>
      <c r="D64" s="239"/>
      <c r="E64" s="239"/>
      <c r="F64" s="239"/>
      <c r="G64" s="239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12"/>
      <c r="Y64" s="212"/>
      <c r="Z64" s="212"/>
      <c r="AA64" s="212"/>
      <c r="AB64" s="212"/>
      <c r="AC64" s="212"/>
      <c r="AD64" s="212"/>
      <c r="AE64" s="212"/>
      <c r="AF64" s="212" t="s">
        <v>121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</row>
    <row r="65" spans="1:59" outlineLevel="1" x14ac:dyDescent="0.2">
      <c r="A65" s="229">
        <v>21</v>
      </c>
      <c r="B65" s="230" t="s">
        <v>176</v>
      </c>
      <c r="C65" s="243" t="s">
        <v>177</v>
      </c>
      <c r="D65" s="231" t="s">
        <v>138</v>
      </c>
      <c r="E65" s="232">
        <v>32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4">
        <v>0</v>
      </c>
      <c r="O65" s="234">
        <f>ROUND(E65*N65,2)</f>
        <v>0</v>
      </c>
      <c r="P65" s="234">
        <v>6.7000000000000002E-3</v>
      </c>
      <c r="Q65" s="234">
        <f>ROUND(E65*P65,2)</f>
        <v>0.21</v>
      </c>
      <c r="R65" s="234" t="s">
        <v>116</v>
      </c>
      <c r="S65" s="235" t="s">
        <v>116</v>
      </c>
      <c r="T65" s="221">
        <v>0.23899999999999999</v>
      </c>
      <c r="U65" s="221">
        <f>ROUND(E65*T65,2)</f>
        <v>7.65</v>
      </c>
      <c r="V65" s="221"/>
      <c r="W65" s="221" t="s">
        <v>117</v>
      </c>
      <c r="X65" s="212"/>
      <c r="Y65" s="212"/>
      <c r="Z65" s="212"/>
      <c r="AA65" s="212"/>
      <c r="AB65" s="212"/>
      <c r="AC65" s="212"/>
      <c r="AD65" s="212"/>
      <c r="AE65" s="212"/>
      <c r="AF65" s="212" t="s">
        <v>118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</row>
    <row r="66" spans="1:59" outlineLevel="1" x14ac:dyDescent="0.2">
      <c r="A66" s="219"/>
      <c r="B66" s="220"/>
      <c r="C66" s="246"/>
      <c r="D66" s="239"/>
      <c r="E66" s="239"/>
      <c r="F66" s="239"/>
      <c r="G66" s="239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12"/>
      <c r="Y66" s="212"/>
      <c r="Z66" s="212"/>
      <c r="AA66" s="212"/>
      <c r="AB66" s="212"/>
      <c r="AC66" s="212"/>
      <c r="AD66" s="212"/>
      <c r="AE66" s="212"/>
      <c r="AF66" s="212" t="s">
        <v>121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</row>
    <row r="67" spans="1:59" outlineLevel="1" x14ac:dyDescent="0.2">
      <c r="A67" s="229">
        <v>22</v>
      </c>
      <c r="B67" s="230" t="s">
        <v>178</v>
      </c>
      <c r="C67" s="243" t="s">
        <v>179</v>
      </c>
      <c r="D67" s="231" t="s">
        <v>138</v>
      </c>
      <c r="E67" s="232">
        <v>16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4">
        <v>0</v>
      </c>
      <c r="O67" s="234">
        <f>ROUND(E67*N67,2)</f>
        <v>0</v>
      </c>
      <c r="P67" s="234">
        <v>2.7999999999999998E-4</v>
      </c>
      <c r="Q67" s="234">
        <f>ROUND(E67*P67,2)</f>
        <v>0</v>
      </c>
      <c r="R67" s="234" t="s">
        <v>116</v>
      </c>
      <c r="S67" s="235" t="s">
        <v>116</v>
      </c>
      <c r="T67" s="221">
        <v>5.1999999999999998E-2</v>
      </c>
      <c r="U67" s="221">
        <f>ROUND(E67*T67,2)</f>
        <v>0.83</v>
      </c>
      <c r="V67" s="221"/>
      <c r="W67" s="221" t="s">
        <v>117</v>
      </c>
      <c r="X67" s="212"/>
      <c r="Y67" s="212"/>
      <c r="Z67" s="212"/>
      <c r="AA67" s="212"/>
      <c r="AB67" s="212"/>
      <c r="AC67" s="212"/>
      <c r="AD67" s="212"/>
      <c r="AE67" s="212"/>
      <c r="AF67" s="212" t="s">
        <v>118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</row>
    <row r="68" spans="1:59" outlineLevel="1" x14ac:dyDescent="0.2">
      <c r="A68" s="219"/>
      <c r="B68" s="220"/>
      <c r="C68" s="246"/>
      <c r="D68" s="239"/>
      <c r="E68" s="239"/>
      <c r="F68" s="239"/>
      <c r="G68" s="239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12"/>
      <c r="Y68" s="212"/>
      <c r="Z68" s="212"/>
      <c r="AA68" s="212"/>
      <c r="AB68" s="212"/>
      <c r="AC68" s="212"/>
      <c r="AD68" s="212"/>
      <c r="AE68" s="212"/>
      <c r="AF68" s="212" t="s">
        <v>121</v>
      </c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</row>
    <row r="69" spans="1:59" ht="22.5" outlineLevel="1" x14ac:dyDescent="0.2">
      <c r="A69" s="229">
        <v>23</v>
      </c>
      <c r="B69" s="230" t="s">
        <v>180</v>
      </c>
      <c r="C69" s="243" t="s">
        <v>181</v>
      </c>
      <c r="D69" s="231" t="s">
        <v>138</v>
      </c>
      <c r="E69" s="232">
        <v>6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4">
        <v>4.0999999999999999E-4</v>
      </c>
      <c r="O69" s="234">
        <f>ROUND(E69*N69,2)</f>
        <v>0</v>
      </c>
      <c r="P69" s="234">
        <v>0</v>
      </c>
      <c r="Q69" s="234">
        <f>ROUND(E69*P69,2)</f>
        <v>0</v>
      </c>
      <c r="R69" s="234" t="s">
        <v>116</v>
      </c>
      <c r="S69" s="235" t="s">
        <v>116</v>
      </c>
      <c r="T69" s="221">
        <v>0.25800000000000001</v>
      </c>
      <c r="U69" s="221">
        <f>ROUND(E69*T69,2)</f>
        <v>1.55</v>
      </c>
      <c r="V69" s="221"/>
      <c r="W69" s="221" t="s">
        <v>117</v>
      </c>
      <c r="X69" s="212"/>
      <c r="Y69" s="212"/>
      <c r="Z69" s="212"/>
      <c r="AA69" s="212"/>
      <c r="AB69" s="212"/>
      <c r="AC69" s="212"/>
      <c r="AD69" s="212"/>
      <c r="AE69" s="212"/>
      <c r="AF69" s="212" t="s">
        <v>118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</row>
    <row r="70" spans="1:59" outlineLevel="1" x14ac:dyDescent="0.2">
      <c r="A70" s="219"/>
      <c r="B70" s="220"/>
      <c r="C70" s="244" t="s">
        <v>182</v>
      </c>
      <c r="D70" s="236"/>
      <c r="E70" s="236"/>
      <c r="F70" s="236"/>
      <c r="G70" s="236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12"/>
      <c r="Y70" s="212"/>
      <c r="Z70" s="212"/>
      <c r="AA70" s="212"/>
      <c r="AB70" s="212"/>
      <c r="AC70" s="212"/>
      <c r="AD70" s="212"/>
      <c r="AE70" s="212"/>
      <c r="AF70" s="212" t="s">
        <v>120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</row>
    <row r="71" spans="1:59" outlineLevel="1" x14ac:dyDescent="0.2">
      <c r="A71" s="219"/>
      <c r="B71" s="220"/>
      <c r="C71" s="245"/>
      <c r="D71" s="237"/>
      <c r="E71" s="237"/>
      <c r="F71" s="237"/>
      <c r="G71" s="237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12"/>
      <c r="Y71" s="212"/>
      <c r="Z71" s="212"/>
      <c r="AA71" s="212"/>
      <c r="AB71" s="212"/>
      <c r="AC71" s="212"/>
      <c r="AD71" s="212"/>
      <c r="AE71" s="212"/>
      <c r="AF71" s="212" t="s">
        <v>121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</row>
    <row r="72" spans="1:59" ht="22.5" outlineLevel="1" x14ac:dyDescent="0.2">
      <c r="A72" s="229">
        <v>24</v>
      </c>
      <c r="B72" s="230" t="s">
        <v>183</v>
      </c>
      <c r="C72" s="243" t="s">
        <v>184</v>
      </c>
      <c r="D72" s="231" t="s">
        <v>138</v>
      </c>
      <c r="E72" s="232">
        <v>4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5.2999999999999998E-4</v>
      </c>
      <c r="O72" s="234">
        <f>ROUND(E72*N72,2)</f>
        <v>0</v>
      </c>
      <c r="P72" s="234">
        <v>0</v>
      </c>
      <c r="Q72" s="234">
        <f>ROUND(E72*P72,2)</f>
        <v>0</v>
      </c>
      <c r="R72" s="234" t="s">
        <v>116</v>
      </c>
      <c r="S72" s="235" t="s">
        <v>116</v>
      </c>
      <c r="T72" s="221">
        <v>0.27889999999999998</v>
      </c>
      <c r="U72" s="221">
        <f>ROUND(E72*T72,2)</f>
        <v>1.1200000000000001</v>
      </c>
      <c r="V72" s="221"/>
      <c r="W72" s="221" t="s">
        <v>117</v>
      </c>
      <c r="X72" s="212"/>
      <c r="Y72" s="212"/>
      <c r="Z72" s="212"/>
      <c r="AA72" s="212"/>
      <c r="AB72" s="212"/>
      <c r="AC72" s="212"/>
      <c r="AD72" s="212"/>
      <c r="AE72" s="212"/>
      <c r="AF72" s="212" t="s">
        <v>118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</row>
    <row r="73" spans="1:59" outlineLevel="1" x14ac:dyDescent="0.2">
      <c r="A73" s="219"/>
      <c r="B73" s="220"/>
      <c r="C73" s="244" t="s">
        <v>182</v>
      </c>
      <c r="D73" s="236"/>
      <c r="E73" s="236"/>
      <c r="F73" s="236"/>
      <c r="G73" s="236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12"/>
      <c r="Y73" s="212"/>
      <c r="Z73" s="212"/>
      <c r="AA73" s="212"/>
      <c r="AB73" s="212"/>
      <c r="AC73" s="212"/>
      <c r="AD73" s="212"/>
      <c r="AE73" s="212"/>
      <c r="AF73" s="212" t="s">
        <v>120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</row>
    <row r="74" spans="1:59" outlineLevel="1" x14ac:dyDescent="0.2">
      <c r="A74" s="219"/>
      <c r="B74" s="220"/>
      <c r="C74" s="245"/>
      <c r="D74" s="237"/>
      <c r="E74" s="237"/>
      <c r="F74" s="237"/>
      <c r="G74" s="237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12"/>
      <c r="Y74" s="212"/>
      <c r="Z74" s="212"/>
      <c r="AA74" s="212"/>
      <c r="AB74" s="212"/>
      <c r="AC74" s="212"/>
      <c r="AD74" s="212"/>
      <c r="AE74" s="212"/>
      <c r="AF74" s="212" t="s">
        <v>121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</row>
    <row r="75" spans="1:59" ht="22.5" outlineLevel="1" x14ac:dyDescent="0.2">
      <c r="A75" s="229">
        <v>25</v>
      </c>
      <c r="B75" s="230" t="s">
        <v>185</v>
      </c>
      <c r="C75" s="243" t="s">
        <v>186</v>
      </c>
      <c r="D75" s="231" t="s">
        <v>138</v>
      </c>
      <c r="E75" s="232">
        <v>24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4">
        <v>2.1800000000000001E-3</v>
      </c>
      <c r="O75" s="234">
        <f>ROUND(E75*N75,2)</f>
        <v>0.05</v>
      </c>
      <c r="P75" s="234">
        <v>0</v>
      </c>
      <c r="Q75" s="234">
        <f>ROUND(E75*P75,2)</f>
        <v>0</v>
      </c>
      <c r="R75" s="234" t="s">
        <v>116</v>
      </c>
      <c r="S75" s="235" t="s">
        <v>116</v>
      </c>
      <c r="T75" s="221">
        <v>0.56179999999999997</v>
      </c>
      <c r="U75" s="221">
        <f>ROUND(E75*T75,2)</f>
        <v>13.48</v>
      </c>
      <c r="V75" s="221"/>
      <c r="W75" s="221" t="s">
        <v>117</v>
      </c>
      <c r="X75" s="212"/>
      <c r="Y75" s="212"/>
      <c r="Z75" s="212"/>
      <c r="AA75" s="212"/>
      <c r="AB75" s="212"/>
      <c r="AC75" s="212"/>
      <c r="AD75" s="212"/>
      <c r="AE75" s="212"/>
      <c r="AF75" s="212" t="s">
        <v>118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</row>
    <row r="76" spans="1:59" outlineLevel="1" x14ac:dyDescent="0.2">
      <c r="A76" s="219"/>
      <c r="B76" s="220"/>
      <c r="C76" s="244" t="s">
        <v>182</v>
      </c>
      <c r="D76" s="236"/>
      <c r="E76" s="236"/>
      <c r="F76" s="236"/>
      <c r="G76" s="236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12"/>
      <c r="Y76" s="212"/>
      <c r="Z76" s="212"/>
      <c r="AA76" s="212"/>
      <c r="AB76" s="212"/>
      <c r="AC76" s="212"/>
      <c r="AD76" s="212"/>
      <c r="AE76" s="212"/>
      <c r="AF76" s="212" t="s">
        <v>120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</row>
    <row r="77" spans="1:59" outlineLevel="1" x14ac:dyDescent="0.2">
      <c r="A77" s="219"/>
      <c r="B77" s="220"/>
      <c r="C77" s="245"/>
      <c r="D77" s="237"/>
      <c r="E77" s="237"/>
      <c r="F77" s="237"/>
      <c r="G77" s="237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12"/>
      <c r="Y77" s="212"/>
      <c r="Z77" s="212"/>
      <c r="AA77" s="212"/>
      <c r="AB77" s="212"/>
      <c r="AC77" s="212"/>
      <c r="AD77" s="212"/>
      <c r="AE77" s="212"/>
      <c r="AF77" s="212" t="s">
        <v>121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</row>
    <row r="78" spans="1:59" ht="22.5" outlineLevel="1" x14ac:dyDescent="0.2">
      <c r="A78" s="229">
        <v>26</v>
      </c>
      <c r="B78" s="230" t="s">
        <v>187</v>
      </c>
      <c r="C78" s="243" t="s">
        <v>188</v>
      </c>
      <c r="D78" s="231" t="s">
        <v>138</v>
      </c>
      <c r="E78" s="232">
        <v>6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4">
        <v>4.4000000000000002E-4</v>
      </c>
      <c r="O78" s="234">
        <f>ROUND(E78*N78,2)</f>
        <v>0</v>
      </c>
      <c r="P78" s="234">
        <v>0</v>
      </c>
      <c r="Q78" s="234">
        <f>ROUND(E78*P78,2)</f>
        <v>0</v>
      </c>
      <c r="R78" s="234" t="s">
        <v>116</v>
      </c>
      <c r="S78" s="235" t="s">
        <v>116</v>
      </c>
      <c r="T78" s="221">
        <v>0.25800000000000001</v>
      </c>
      <c r="U78" s="221">
        <f>ROUND(E78*T78,2)</f>
        <v>1.55</v>
      </c>
      <c r="V78" s="221"/>
      <c r="W78" s="221" t="s">
        <v>117</v>
      </c>
      <c r="X78" s="212"/>
      <c r="Y78" s="212"/>
      <c r="Z78" s="212"/>
      <c r="AA78" s="212"/>
      <c r="AB78" s="212"/>
      <c r="AC78" s="212"/>
      <c r="AD78" s="212"/>
      <c r="AE78" s="212"/>
      <c r="AF78" s="212" t="s">
        <v>118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</row>
    <row r="79" spans="1:59" outlineLevel="1" x14ac:dyDescent="0.2">
      <c r="A79" s="219"/>
      <c r="B79" s="220"/>
      <c r="C79" s="244" t="s">
        <v>182</v>
      </c>
      <c r="D79" s="236"/>
      <c r="E79" s="236"/>
      <c r="F79" s="236"/>
      <c r="G79" s="236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12"/>
      <c r="Y79" s="212"/>
      <c r="Z79" s="212"/>
      <c r="AA79" s="212"/>
      <c r="AB79" s="212"/>
      <c r="AC79" s="212"/>
      <c r="AD79" s="212"/>
      <c r="AE79" s="212"/>
      <c r="AF79" s="212" t="s">
        <v>120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</row>
    <row r="80" spans="1:59" outlineLevel="1" x14ac:dyDescent="0.2">
      <c r="A80" s="219"/>
      <c r="B80" s="220"/>
      <c r="C80" s="245"/>
      <c r="D80" s="237"/>
      <c r="E80" s="237"/>
      <c r="F80" s="237"/>
      <c r="G80" s="237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12"/>
      <c r="Y80" s="212"/>
      <c r="Z80" s="212"/>
      <c r="AA80" s="212"/>
      <c r="AB80" s="212"/>
      <c r="AC80" s="212"/>
      <c r="AD80" s="212"/>
      <c r="AE80" s="212"/>
      <c r="AF80" s="212" t="s">
        <v>121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</row>
    <row r="81" spans="1:59" ht="22.5" outlineLevel="1" x14ac:dyDescent="0.2">
      <c r="A81" s="229">
        <v>27</v>
      </c>
      <c r="B81" s="230" t="s">
        <v>189</v>
      </c>
      <c r="C81" s="243" t="s">
        <v>190</v>
      </c>
      <c r="D81" s="231" t="s">
        <v>138</v>
      </c>
      <c r="E81" s="232">
        <v>6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5.5999999999999995E-4</v>
      </c>
      <c r="O81" s="234">
        <f>ROUND(E81*N81,2)</f>
        <v>0</v>
      </c>
      <c r="P81" s="234">
        <v>0</v>
      </c>
      <c r="Q81" s="234">
        <f>ROUND(E81*P81,2)</f>
        <v>0</v>
      </c>
      <c r="R81" s="234" t="s">
        <v>116</v>
      </c>
      <c r="S81" s="235" t="s">
        <v>116</v>
      </c>
      <c r="T81" s="221">
        <v>0.27889999999999998</v>
      </c>
      <c r="U81" s="221">
        <f>ROUND(E81*T81,2)</f>
        <v>1.67</v>
      </c>
      <c r="V81" s="221"/>
      <c r="W81" s="221" t="s">
        <v>117</v>
      </c>
      <c r="X81" s="212"/>
      <c r="Y81" s="212"/>
      <c r="Z81" s="212"/>
      <c r="AA81" s="212"/>
      <c r="AB81" s="212"/>
      <c r="AC81" s="212"/>
      <c r="AD81" s="212"/>
      <c r="AE81" s="212"/>
      <c r="AF81" s="212" t="s">
        <v>118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</row>
    <row r="82" spans="1:59" outlineLevel="1" x14ac:dyDescent="0.2">
      <c r="A82" s="219"/>
      <c r="B82" s="220"/>
      <c r="C82" s="244" t="s">
        <v>182</v>
      </c>
      <c r="D82" s="236"/>
      <c r="E82" s="236"/>
      <c r="F82" s="236"/>
      <c r="G82" s="236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12"/>
      <c r="Y82" s="212"/>
      <c r="Z82" s="212"/>
      <c r="AA82" s="212"/>
      <c r="AB82" s="212"/>
      <c r="AC82" s="212"/>
      <c r="AD82" s="212"/>
      <c r="AE82" s="212"/>
      <c r="AF82" s="212" t="s">
        <v>120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</row>
    <row r="83" spans="1:59" outlineLevel="1" x14ac:dyDescent="0.2">
      <c r="A83" s="219"/>
      <c r="B83" s="220"/>
      <c r="C83" s="245"/>
      <c r="D83" s="237"/>
      <c r="E83" s="237"/>
      <c r="F83" s="237"/>
      <c r="G83" s="237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12"/>
      <c r="Y83" s="212"/>
      <c r="Z83" s="212"/>
      <c r="AA83" s="212"/>
      <c r="AB83" s="212"/>
      <c r="AC83" s="212"/>
      <c r="AD83" s="212"/>
      <c r="AE83" s="212"/>
      <c r="AF83" s="212" t="s">
        <v>121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</row>
    <row r="84" spans="1:59" ht="22.5" outlineLevel="1" x14ac:dyDescent="0.2">
      <c r="A84" s="229">
        <v>28</v>
      </c>
      <c r="B84" s="230" t="s">
        <v>191</v>
      </c>
      <c r="C84" s="243" t="s">
        <v>192</v>
      </c>
      <c r="D84" s="231" t="s">
        <v>138</v>
      </c>
      <c r="E84" s="232">
        <v>24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34">
        <v>7.5000000000000002E-4</v>
      </c>
      <c r="O84" s="234">
        <f>ROUND(E84*N84,2)</f>
        <v>0.02</v>
      </c>
      <c r="P84" s="234">
        <v>0</v>
      </c>
      <c r="Q84" s="234">
        <f>ROUND(E84*P84,2)</f>
        <v>0</v>
      </c>
      <c r="R84" s="234" t="s">
        <v>116</v>
      </c>
      <c r="S84" s="235" t="s">
        <v>116</v>
      </c>
      <c r="T84" s="221">
        <v>0.33279999999999998</v>
      </c>
      <c r="U84" s="221">
        <f>ROUND(E84*T84,2)</f>
        <v>7.99</v>
      </c>
      <c r="V84" s="221"/>
      <c r="W84" s="221" t="s">
        <v>117</v>
      </c>
      <c r="X84" s="212"/>
      <c r="Y84" s="212"/>
      <c r="Z84" s="212"/>
      <c r="AA84" s="212"/>
      <c r="AB84" s="212"/>
      <c r="AC84" s="212"/>
      <c r="AD84" s="212"/>
      <c r="AE84" s="212"/>
      <c r="AF84" s="212" t="s">
        <v>118</v>
      </c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</row>
    <row r="85" spans="1:59" outlineLevel="1" x14ac:dyDescent="0.2">
      <c r="A85" s="219"/>
      <c r="B85" s="220"/>
      <c r="C85" s="244" t="s">
        <v>182</v>
      </c>
      <c r="D85" s="236"/>
      <c r="E85" s="236"/>
      <c r="F85" s="236"/>
      <c r="G85" s="236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12"/>
      <c r="Y85" s="212"/>
      <c r="Z85" s="212"/>
      <c r="AA85" s="212"/>
      <c r="AB85" s="212"/>
      <c r="AC85" s="212"/>
      <c r="AD85" s="212"/>
      <c r="AE85" s="212"/>
      <c r="AF85" s="212" t="s">
        <v>120</v>
      </c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</row>
    <row r="86" spans="1:59" outlineLevel="1" x14ac:dyDescent="0.2">
      <c r="A86" s="219"/>
      <c r="B86" s="220"/>
      <c r="C86" s="245"/>
      <c r="D86" s="237"/>
      <c r="E86" s="237"/>
      <c r="F86" s="237"/>
      <c r="G86" s="237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12"/>
      <c r="Y86" s="212"/>
      <c r="Z86" s="212"/>
      <c r="AA86" s="212"/>
      <c r="AB86" s="212"/>
      <c r="AC86" s="212"/>
      <c r="AD86" s="212"/>
      <c r="AE86" s="212"/>
      <c r="AF86" s="212" t="s">
        <v>121</v>
      </c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</row>
    <row r="87" spans="1:59" ht="22.5" outlineLevel="1" x14ac:dyDescent="0.2">
      <c r="A87" s="229">
        <v>29</v>
      </c>
      <c r="B87" s="230" t="s">
        <v>193</v>
      </c>
      <c r="C87" s="243" t="s">
        <v>194</v>
      </c>
      <c r="D87" s="231" t="s">
        <v>138</v>
      </c>
      <c r="E87" s="232">
        <v>24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1.1100000000000001E-3</v>
      </c>
      <c r="O87" s="234">
        <f>ROUND(E87*N87,2)</f>
        <v>0.03</v>
      </c>
      <c r="P87" s="234">
        <v>0</v>
      </c>
      <c r="Q87" s="234">
        <f>ROUND(E87*P87,2)</f>
        <v>0</v>
      </c>
      <c r="R87" s="234" t="s">
        <v>116</v>
      </c>
      <c r="S87" s="235" t="s">
        <v>116</v>
      </c>
      <c r="T87" s="221">
        <v>0.38469999999999999</v>
      </c>
      <c r="U87" s="221">
        <f>ROUND(E87*T87,2)</f>
        <v>9.23</v>
      </c>
      <c r="V87" s="221"/>
      <c r="W87" s="221" t="s">
        <v>117</v>
      </c>
      <c r="X87" s="212"/>
      <c r="Y87" s="212"/>
      <c r="Z87" s="212"/>
      <c r="AA87" s="212"/>
      <c r="AB87" s="212"/>
      <c r="AC87" s="212"/>
      <c r="AD87" s="212"/>
      <c r="AE87" s="212"/>
      <c r="AF87" s="212" t="s">
        <v>118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</row>
    <row r="88" spans="1:59" outlineLevel="1" x14ac:dyDescent="0.2">
      <c r="A88" s="219"/>
      <c r="B88" s="220"/>
      <c r="C88" s="244" t="s">
        <v>182</v>
      </c>
      <c r="D88" s="236"/>
      <c r="E88" s="236"/>
      <c r="F88" s="236"/>
      <c r="G88" s="236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12"/>
      <c r="Y88" s="212"/>
      <c r="Z88" s="212"/>
      <c r="AA88" s="212"/>
      <c r="AB88" s="212"/>
      <c r="AC88" s="212"/>
      <c r="AD88" s="212"/>
      <c r="AE88" s="212"/>
      <c r="AF88" s="212" t="s">
        <v>120</v>
      </c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</row>
    <row r="89" spans="1:59" outlineLevel="1" x14ac:dyDescent="0.2">
      <c r="A89" s="219"/>
      <c r="B89" s="220"/>
      <c r="C89" s="245"/>
      <c r="D89" s="237"/>
      <c r="E89" s="237"/>
      <c r="F89" s="237"/>
      <c r="G89" s="237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12"/>
      <c r="Y89" s="212"/>
      <c r="Z89" s="212"/>
      <c r="AA89" s="212"/>
      <c r="AB89" s="212"/>
      <c r="AC89" s="212"/>
      <c r="AD89" s="212"/>
      <c r="AE89" s="212"/>
      <c r="AF89" s="212" t="s">
        <v>121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</row>
    <row r="90" spans="1:59" ht="22.5" outlineLevel="1" x14ac:dyDescent="0.2">
      <c r="A90" s="229">
        <v>30</v>
      </c>
      <c r="B90" s="230" t="s">
        <v>195</v>
      </c>
      <c r="C90" s="243" t="s">
        <v>196</v>
      </c>
      <c r="D90" s="231" t="s">
        <v>115</v>
      </c>
      <c r="E90" s="232">
        <v>6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34">
        <v>2.9999999999999997E-4</v>
      </c>
      <c r="O90" s="234">
        <f>ROUND(E90*N90,2)</f>
        <v>0</v>
      </c>
      <c r="P90" s="234">
        <v>0</v>
      </c>
      <c r="Q90" s="234">
        <f>ROUND(E90*P90,2)</f>
        <v>0</v>
      </c>
      <c r="R90" s="234" t="s">
        <v>116</v>
      </c>
      <c r="S90" s="235" t="s">
        <v>116</v>
      </c>
      <c r="T90" s="221">
        <v>8.3000000000000004E-2</v>
      </c>
      <c r="U90" s="221">
        <f>ROUND(E90*T90,2)</f>
        <v>0.5</v>
      </c>
      <c r="V90" s="221"/>
      <c r="W90" s="221" t="s">
        <v>117</v>
      </c>
      <c r="X90" s="212"/>
      <c r="Y90" s="212"/>
      <c r="Z90" s="212"/>
      <c r="AA90" s="212"/>
      <c r="AB90" s="212"/>
      <c r="AC90" s="212"/>
      <c r="AD90" s="212"/>
      <c r="AE90" s="212"/>
      <c r="AF90" s="212" t="s">
        <v>118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</row>
    <row r="91" spans="1:59" outlineLevel="1" x14ac:dyDescent="0.2">
      <c r="A91" s="219"/>
      <c r="B91" s="220"/>
      <c r="C91" s="246"/>
      <c r="D91" s="239"/>
      <c r="E91" s="239"/>
      <c r="F91" s="239"/>
      <c r="G91" s="239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12"/>
      <c r="Y91" s="212"/>
      <c r="Z91" s="212"/>
      <c r="AA91" s="212"/>
      <c r="AB91" s="212"/>
      <c r="AC91" s="212"/>
      <c r="AD91" s="212"/>
      <c r="AE91" s="212"/>
      <c r="AF91" s="212" t="s">
        <v>121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</row>
    <row r="92" spans="1:59" outlineLevel="1" x14ac:dyDescent="0.2">
      <c r="A92" s="229">
        <v>31</v>
      </c>
      <c r="B92" s="230" t="s">
        <v>197</v>
      </c>
      <c r="C92" s="243" t="s">
        <v>198</v>
      </c>
      <c r="D92" s="231" t="s">
        <v>115</v>
      </c>
      <c r="E92" s="232">
        <v>8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34">
        <v>0</v>
      </c>
      <c r="O92" s="234">
        <f>ROUND(E92*N92,2)</f>
        <v>0</v>
      </c>
      <c r="P92" s="234">
        <v>1.32E-3</v>
      </c>
      <c r="Q92" s="234">
        <f>ROUND(E92*P92,2)</f>
        <v>0.01</v>
      </c>
      <c r="R92" s="234" t="s">
        <v>116</v>
      </c>
      <c r="S92" s="235" t="s">
        <v>116</v>
      </c>
      <c r="T92" s="221">
        <v>5.2999999999999999E-2</v>
      </c>
      <c r="U92" s="221">
        <f>ROUND(E92*T92,2)</f>
        <v>0.42</v>
      </c>
      <c r="V92" s="221"/>
      <c r="W92" s="221" t="s">
        <v>117</v>
      </c>
      <c r="X92" s="212"/>
      <c r="Y92" s="212"/>
      <c r="Z92" s="212"/>
      <c r="AA92" s="212"/>
      <c r="AB92" s="212"/>
      <c r="AC92" s="212"/>
      <c r="AD92" s="212"/>
      <c r="AE92" s="212"/>
      <c r="AF92" s="212" t="s">
        <v>118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</row>
    <row r="93" spans="1:59" outlineLevel="1" x14ac:dyDescent="0.2">
      <c r="A93" s="219"/>
      <c r="B93" s="220"/>
      <c r="C93" s="246"/>
      <c r="D93" s="239"/>
      <c r="E93" s="239"/>
      <c r="F93" s="239"/>
      <c r="G93" s="239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12"/>
      <c r="Y93" s="212"/>
      <c r="Z93" s="212"/>
      <c r="AA93" s="212"/>
      <c r="AB93" s="212"/>
      <c r="AC93" s="212"/>
      <c r="AD93" s="212"/>
      <c r="AE93" s="212"/>
      <c r="AF93" s="212" t="s">
        <v>121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</row>
    <row r="94" spans="1:59" outlineLevel="1" x14ac:dyDescent="0.2">
      <c r="A94" s="229">
        <v>32</v>
      </c>
      <c r="B94" s="230" t="s">
        <v>199</v>
      </c>
      <c r="C94" s="243" t="s">
        <v>200</v>
      </c>
      <c r="D94" s="231" t="s">
        <v>115</v>
      </c>
      <c r="E94" s="232">
        <v>7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21</v>
      </c>
      <c r="M94" s="234">
        <f>G94*(1+L94/100)</f>
        <v>0</v>
      </c>
      <c r="N94" s="234">
        <v>0</v>
      </c>
      <c r="O94" s="234">
        <f>ROUND(E94*N94,2)</f>
        <v>0</v>
      </c>
      <c r="P94" s="234">
        <v>5.1599999999999997E-3</v>
      </c>
      <c r="Q94" s="234">
        <f>ROUND(E94*P94,2)</f>
        <v>0.04</v>
      </c>
      <c r="R94" s="234" t="s">
        <v>116</v>
      </c>
      <c r="S94" s="235" t="s">
        <v>116</v>
      </c>
      <c r="T94" s="221">
        <v>8.3000000000000004E-2</v>
      </c>
      <c r="U94" s="221">
        <f>ROUND(E94*T94,2)</f>
        <v>0.57999999999999996</v>
      </c>
      <c r="V94" s="221"/>
      <c r="W94" s="221" t="s">
        <v>117</v>
      </c>
      <c r="X94" s="212"/>
      <c r="Y94" s="212"/>
      <c r="Z94" s="212"/>
      <c r="AA94" s="212"/>
      <c r="AB94" s="212"/>
      <c r="AC94" s="212"/>
      <c r="AD94" s="212"/>
      <c r="AE94" s="212"/>
      <c r="AF94" s="212" t="s">
        <v>118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</row>
    <row r="95" spans="1:59" outlineLevel="1" x14ac:dyDescent="0.2">
      <c r="A95" s="219"/>
      <c r="B95" s="220"/>
      <c r="C95" s="246"/>
      <c r="D95" s="239"/>
      <c r="E95" s="239"/>
      <c r="F95" s="239"/>
      <c r="G95" s="239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12"/>
      <c r="Y95" s="212"/>
      <c r="Z95" s="212"/>
      <c r="AA95" s="212"/>
      <c r="AB95" s="212"/>
      <c r="AC95" s="212"/>
      <c r="AD95" s="212"/>
      <c r="AE95" s="212"/>
      <c r="AF95" s="212" t="s">
        <v>121</v>
      </c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</row>
    <row r="96" spans="1:59" outlineLevel="1" x14ac:dyDescent="0.2">
      <c r="A96" s="229">
        <v>33</v>
      </c>
      <c r="B96" s="230" t="s">
        <v>201</v>
      </c>
      <c r="C96" s="243" t="s">
        <v>202</v>
      </c>
      <c r="D96" s="231" t="s">
        <v>115</v>
      </c>
      <c r="E96" s="232">
        <v>6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21</v>
      </c>
      <c r="M96" s="234">
        <f>G96*(1+L96/100)</f>
        <v>0</v>
      </c>
      <c r="N96" s="234">
        <v>2.3000000000000001E-4</v>
      </c>
      <c r="O96" s="234">
        <f>ROUND(E96*N96,2)</f>
        <v>0</v>
      </c>
      <c r="P96" s="234">
        <v>0</v>
      </c>
      <c r="Q96" s="234">
        <f>ROUND(E96*P96,2)</f>
        <v>0</v>
      </c>
      <c r="R96" s="234" t="s">
        <v>116</v>
      </c>
      <c r="S96" s="235" t="s">
        <v>116</v>
      </c>
      <c r="T96" s="221">
        <v>0.16500000000000001</v>
      </c>
      <c r="U96" s="221">
        <f>ROUND(E96*T96,2)</f>
        <v>0.99</v>
      </c>
      <c r="V96" s="221"/>
      <c r="W96" s="221" t="s">
        <v>117</v>
      </c>
      <c r="X96" s="212"/>
      <c r="Y96" s="212"/>
      <c r="Z96" s="212"/>
      <c r="AA96" s="212"/>
      <c r="AB96" s="212"/>
      <c r="AC96" s="212"/>
      <c r="AD96" s="212"/>
      <c r="AE96" s="212"/>
      <c r="AF96" s="212" t="s">
        <v>118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</row>
    <row r="97" spans="1:59" outlineLevel="1" x14ac:dyDescent="0.2">
      <c r="A97" s="219"/>
      <c r="B97" s="220"/>
      <c r="C97" s="246"/>
      <c r="D97" s="239"/>
      <c r="E97" s="239"/>
      <c r="F97" s="239"/>
      <c r="G97" s="239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12"/>
      <c r="Y97" s="212"/>
      <c r="Z97" s="212"/>
      <c r="AA97" s="212"/>
      <c r="AB97" s="212"/>
      <c r="AC97" s="212"/>
      <c r="AD97" s="212"/>
      <c r="AE97" s="212"/>
      <c r="AF97" s="212" t="s">
        <v>121</v>
      </c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</row>
    <row r="98" spans="1:59" outlineLevel="1" x14ac:dyDescent="0.2">
      <c r="A98" s="229">
        <v>34</v>
      </c>
      <c r="B98" s="230" t="s">
        <v>203</v>
      </c>
      <c r="C98" s="243" t="s">
        <v>204</v>
      </c>
      <c r="D98" s="231" t="s">
        <v>115</v>
      </c>
      <c r="E98" s="232">
        <v>4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21</v>
      </c>
      <c r="M98" s="234">
        <f>G98*(1+L98/100)</f>
        <v>0</v>
      </c>
      <c r="N98" s="234">
        <v>3.6999999999999999E-4</v>
      </c>
      <c r="O98" s="234">
        <f>ROUND(E98*N98,2)</f>
        <v>0</v>
      </c>
      <c r="P98" s="234">
        <v>0</v>
      </c>
      <c r="Q98" s="234">
        <f>ROUND(E98*P98,2)</f>
        <v>0</v>
      </c>
      <c r="R98" s="234" t="s">
        <v>116</v>
      </c>
      <c r="S98" s="235" t="s">
        <v>116</v>
      </c>
      <c r="T98" s="221">
        <v>0.20699999999999999</v>
      </c>
      <c r="U98" s="221">
        <f>ROUND(E98*T98,2)</f>
        <v>0.83</v>
      </c>
      <c r="V98" s="221"/>
      <c r="W98" s="221" t="s">
        <v>117</v>
      </c>
      <c r="X98" s="212"/>
      <c r="Y98" s="212"/>
      <c r="Z98" s="212"/>
      <c r="AA98" s="212"/>
      <c r="AB98" s="212"/>
      <c r="AC98" s="212"/>
      <c r="AD98" s="212"/>
      <c r="AE98" s="212"/>
      <c r="AF98" s="212" t="s">
        <v>118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</row>
    <row r="99" spans="1:59" outlineLevel="1" x14ac:dyDescent="0.2">
      <c r="A99" s="219"/>
      <c r="B99" s="220"/>
      <c r="C99" s="246"/>
      <c r="D99" s="239"/>
      <c r="E99" s="239"/>
      <c r="F99" s="239"/>
      <c r="G99" s="239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12"/>
      <c r="Y99" s="212"/>
      <c r="Z99" s="212"/>
      <c r="AA99" s="212"/>
      <c r="AB99" s="212"/>
      <c r="AC99" s="212"/>
      <c r="AD99" s="212"/>
      <c r="AE99" s="212"/>
      <c r="AF99" s="212" t="s">
        <v>121</v>
      </c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</row>
    <row r="100" spans="1:59" outlineLevel="1" x14ac:dyDescent="0.2">
      <c r="A100" s="229">
        <v>35</v>
      </c>
      <c r="B100" s="230" t="s">
        <v>205</v>
      </c>
      <c r="C100" s="243" t="s">
        <v>206</v>
      </c>
      <c r="D100" s="231" t="s">
        <v>115</v>
      </c>
      <c r="E100" s="232">
        <v>2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4">
        <v>6.6E-4</v>
      </c>
      <c r="O100" s="234">
        <f>ROUND(E100*N100,2)</f>
        <v>0</v>
      </c>
      <c r="P100" s="234">
        <v>0</v>
      </c>
      <c r="Q100" s="234">
        <f>ROUND(E100*P100,2)</f>
        <v>0</v>
      </c>
      <c r="R100" s="234" t="s">
        <v>116</v>
      </c>
      <c r="S100" s="235" t="s">
        <v>116</v>
      </c>
      <c r="T100" s="221">
        <v>0.22700000000000001</v>
      </c>
      <c r="U100" s="221">
        <f>ROUND(E100*T100,2)</f>
        <v>0.45</v>
      </c>
      <c r="V100" s="221"/>
      <c r="W100" s="221" t="s">
        <v>117</v>
      </c>
      <c r="X100" s="212"/>
      <c r="Y100" s="212"/>
      <c r="Z100" s="212"/>
      <c r="AA100" s="212"/>
      <c r="AB100" s="212"/>
      <c r="AC100" s="212"/>
      <c r="AD100" s="212"/>
      <c r="AE100" s="212"/>
      <c r="AF100" s="212" t="s">
        <v>118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</row>
    <row r="101" spans="1:59" outlineLevel="1" x14ac:dyDescent="0.2">
      <c r="A101" s="219"/>
      <c r="B101" s="220"/>
      <c r="C101" s="246"/>
      <c r="D101" s="239"/>
      <c r="E101" s="239"/>
      <c r="F101" s="239"/>
      <c r="G101" s="239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12"/>
      <c r="Y101" s="212"/>
      <c r="Z101" s="212"/>
      <c r="AA101" s="212"/>
      <c r="AB101" s="212"/>
      <c r="AC101" s="212"/>
      <c r="AD101" s="212"/>
      <c r="AE101" s="212"/>
      <c r="AF101" s="212" t="s">
        <v>121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</row>
    <row r="102" spans="1:59" outlineLevel="1" x14ac:dyDescent="0.2">
      <c r="A102" s="229">
        <v>36</v>
      </c>
      <c r="B102" s="230" t="s">
        <v>207</v>
      </c>
      <c r="C102" s="243" t="s">
        <v>208</v>
      </c>
      <c r="D102" s="231" t="s">
        <v>115</v>
      </c>
      <c r="E102" s="232">
        <v>2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21</v>
      </c>
      <c r="M102" s="234">
        <f>G102*(1+L102/100)</f>
        <v>0</v>
      </c>
      <c r="N102" s="234">
        <v>1.0200000000000001E-3</v>
      </c>
      <c r="O102" s="234">
        <f>ROUND(E102*N102,2)</f>
        <v>0</v>
      </c>
      <c r="P102" s="234">
        <v>0</v>
      </c>
      <c r="Q102" s="234">
        <f>ROUND(E102*P102,2)</f>
        <v>0</v>
      </c>
      <c r="R102" s="234" t="s">
        <v>116</v>
      </c>
      <c r="S102" s="235" t="s">
        <v>116</v>
      </c>
      <c r="T102" s="221">
        <v>0.26900000000000002</v>
      </c>
      <c r="U102" s="221">
        <f>ROUND(E102*T102,2)</f>
        <v>0.54</v>
      </c>
      <c r="V102" s="221"/>
      <c r="W102" s="221" t="s">
        <v>117</v>
      </c>
      <c r="X102" s="212"/>
      <c r="Y102" s="212"/>
      <c r="Z102" s="212"/>
      <c r="AA102" s="212"/>
      <c r="AB102" s="212"/>
      <c r="AC102" s="212"/>
      <c r="AD102" s="212"/>
      <c r="AE102" s="212"/>
      <c r="AF102" s="212" t="s">
        <v>118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</row>
    <row r="103" spans="1:59" outlineLevel="1" x14ac:dyDescent="0.2">
      <c r="A103" s="219"/>
      <c r="B103" s="220"/>
      <c r="C103" s="246"/>
      <c r="D103" s="239"/>
      <c r="E103" s="239"/>
      <c r="F103" s="239"/>
      <c r="G103" s="239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12"/>
      <c r="Y103" s="212"/>
      <c r="Z103" s="212"/>
      <c r="AA103" s="212"/>
      <c r="AB103" s="212"/>
      <c r="AC103" s="212"/>
      <c r="AD103" s="212"/>
      <c r="AE103" s="212"/>
      <c r="AF103" s="212" t="s">
        <v>121</v>
      </c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</row>
    <row r="104" spans="1:59" outlineLevel="1" x14ac:dyDescent="0.2">
      <c r="A104" s="229">
        <v>37</v>
      </c>
      <c r="B104" s="230" t="s">
        <v>209</v>
      </c>
      <c r="C104" s="243" t="s">
        <v>210</v>
      </c>
      <c r="D104" s="231" t="s">
        <v>115</v>
      </c>
      <c r="E104" s="232">
        <v>2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4">
        <v>2.16E-3</v>
      </c>
      <c r="O104" s="234">
        <f>ROUND(E104*N104,2)</f>
        <v>0</v>
      </c>
      <c r="P104" s="234">
        <v>0</v>
      </c>
      <c r="Q104" s="234">
        <f>ROUND(E104*P104,2)</f>
        <v>0</v>
      </c>
      <c r="R104" s="234" t="s">
        <v>116</v>
      </c>
      <c r="S104" s="235" t="s">
        <v>116</v>
      </c>
      <c r="T104" s="221">
        <v>0.42399999999999999</v>
      </c>
      <c r="U104" s="221">
        <f>ROUND(E104*T104,2)</f>
        <v>0.85</v>
      </c>
      <c r="V104" s="221"/>
      <c r="W104" s="221" t="s">
        <v>117</v>
      </c>
      <c r="X104" s="212"/>
      <c r="Y104" s="212"/>
      <c r="Z104" s="212"/>
      <c r="AA104" s="212"/>
      <c r="AB104" s="212"/>
      <c r="AC104" s="212"/>
      <c r="AD104" s="212"/>
      <c r="AE104" s="212"/>
      <c r="AF104" s="212" t="s">
        <v>118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</row>
    <row r="105" spans="1:59" outlineLevel="1" x14ac:dyDescent="0.2">
      <c r="A105" s="219"/>
      <c r="B105" s="220"/>
      <c r="C105" s="246"/>
      <c r="D105" s="239"/>
      <c r="E105" s="239"/>
      <c r="F105" s="239"/>
      <c r="G105" s="239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12"/>
      <c r="Y105" s="212"/>
      <c r="Z105" s="212"/>
      <c r="AA105" s="212"/>
      <c r="AB105" s="212"/>
      <c r="AC105" s="212"/>
      <c r="AD105" s="212"/>
      <c r="AE105" s="212"/>
      <c r="AF105" s="212" t="s">
        <v>121</v>
      </c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</row>
    <row r="106" spans="1:59" outlineLevel="1" x14ac:dyDescent="0.2">
      <c r="A106" s="229">
        <v>38</v>
      </c>
      <c r="B106" s="230" t="s">
        <v>211</v>
      </c>
      <c r="C106" s="243" t="s">
        <v>212</v>
      </c>
      <c r="D106" s="231" t="s">
        <v>138</v>
      </c>
      <c r="E106" s="232">
        <v>46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21</v>
      </c>
      <c r="M106" s="234">
        <f>G106*(1+L106/100)</f>
        <v>0</v>
      </c>
      <c r="N106" s="234">
        <v>0</v>
      </c>
      <c r="O106" s="234">
        <f>ROUND(E106*N106,2)</f>
        <v>0</v>
      </c>
      <c r="P106" s="234">
        <v>0</v>
      </c>
      <c r="Q106" s="234">
        <f>ROUND(E106*P106,2)</f>
        <v>0</v>
      </c>
      <c r="R106" s="234" t="s">
        <v>116</v>
      </c>
      <c r="S106" s="235" t="s">
        <v>116</v>
      </c>
      <c r="T106" s="221">
        <v>2.9000000000000001E-2</v>
      </c>
      <c r="U106" s="221">
        <f>ROUND(E106*T106,2)</f>
        <v>1.33</v>
      </c>
      <c r="V106" s="221"/>
      <c r="W106" s="221" t="s">
        <v>117</v>
      </c>
      <c r="X106" s="212"/>
      <c r="Y106" s="212"/>
      <c r="Z106" s="212"/>
      <c r="AA106" s="212"/>
      <c r="AB106" s="212"/>
      <c r="AC106" s="212"/>
      <c r="AD106" s="212"/>
      <c r="AE106" s="212"/>
      <c r="AF106" s="212" t="s">
        <v>118</v>
      </c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</row>
    <row r="107" spans="1:59" outlineLevel="1" x14ac:dyDescent="0.2">
      <c r="A107" s="219"/>
      <c r="B107" s="220"/>
      <c r="C107" s="246"/>
      <c r="D107" s="239"/>
      <c r="E107" s="239"/>
      <c r="F107" s="239"/>
      <c r="G107" s="239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12"/>
      <c r="Y107" s="212"/>
      <c r="Z107" s="212"/>
      <c r="AA107" s="212"/>
      <c r="AB107" s="212"/>
      <c r="AC107" s="212"/>
      <c r="AD107" s="212"/>
      <c r="AE107" s="212"/>
      <c r="AF107" s="212" t="s">
        <v>121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</row>
    <row r="108" spans="1:59" outlineLevel="1" x14ac:dyDescent="0.2">
      <c r="A108" s="229">
        <v>39</v>
      </c>
      <c r="B108" s="230" t="s">
        <v>213</v>
      </c>
      <c r="C108" s="243" t="s">
        <v>214</v>
      </c>
      <c r="D108" s="231" t="s">
        <v>138</v>
      </c>
      <c r="E108" s="232">
        <v>24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34">
        <v>0</v>
      </c>
      <c r="O108" s="234">
        <f>ROUND(E108*N108,2)</f>
        <v>0</v>
      </c>
      <c r="P108" s="234">
        <v>0</v>
      </c>
      <c r="Q108" s="234">
        <f>ROUND(E108*P108,2)</f>
        <v>0</v>
      </c>
      <c r="R108" s="234" t="s">
        <v>116</v>
      </c>
      <c r="S108" s="235" t="s">
        <v>116</v>
      </c>
      <c r="T108" s="221">
        <v>3.1E-2</v>
      </c>
      <c r="U108" s="221">
        <f>ROUND(E108*T108,2)</f>
        <v>0.74</v>
      </c>
      <c r="V108" s="221"/>
      <c r="W108" s="221" t="s">
        <v>117</v>
      </c>
      <c r="X108" s="212"/>
      <c r="Y108" s="212"/>
      <c r="Z108" s="212"/>
      <c r="AA108" s="212"/>
      <c r="AB108" s="212"/>
      <c r="AC108" s="212"/>
      <c r="AD108" s="212"/>
      <c r="AE108" s="212"/>
      <c r="AF108" s="212" t="s">
        <v>118</v>
      </c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</row>
    <row r="109" spans="1:59" outlineLevel="1" x14ac:dyDescent="0.2">
      <c r="A109" s="219"/>
      <c r="B109" s="220"/>
      <c r="C109" s="246"/>
      <c r="D109" s="239"/>
      <c r="E109" s="239"/>
      <c r="F109" s="239"/>
      <c r="G109" s="239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12"/>
      <c r="Y109" s="212"/>
      <c r="Z109" s="212"/>
      <c r="AA109" s="212"/>
      <c r="AB109" s="212"/>
      <c r="AC109" s="212"/>
      <c r="AD109" s="212"/>
      <c r="AE109" s="212"/>
      <c r="AF109" s="212" t="s">
        <v>121</v>
      </c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</row>
    <row r="110" spans="1:59" outlineLevel="1" x14ac:dyDescent="0.2">
      <c r="A110" s="229">
        <v>40</v>
      </c>
      <c r="B110" s="230" t="s">
        <v>215</v>
      </c>
      <c r="C110" s="243" t="s">
        <v>216</v>
      </c>
      <c r="D110" s="231" t="s">
        <v>138</v>
      </c>
      <c r="E110" s="232">
        <v>24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21</v>
      </c>
      <c r="M110" s="234">
        <f>G110*(1+L110/100)</f>
        <v>0</v>
      </c>
      <c r="N110" s="234">
        <v>0</v>
      </c>
      <c r="O110" s="234">
        <f>ROUND(E110*N110,2)</f>
        <v>0</v>
      </c>
      <c r="P110" s="234">
        <v>0</v>
      </c>
      <c r="Q110" s="234">
        <f>ROUND(E110*P110,2)</f>
        <v>0</v>
      </c>
      <c r="R110" s="234" t="s">
        <v>116</v>
      </c>
      <c r="S110" s="235" t="s">
        <v>116</v>
      </c>
      <c r="T110" s="221">
        <v>0.05</v>
      </c>
      <c r="U110" s="221">
        <f>ROUND(E110*T110,2)</f>
        <v>1.2</v>
      </c>
      <c r="V110" s="221"/>
      <c r="W110" s="221" t="s">
        <v>117</v>
      </c>
      <c r="X110" s="212"/>
      <c r="Y110" s="212"/>
      <c r="Z110" s="212"/>
      <c r="AA110" s="212"/>
      <c r="AB110" s="212"/>
      <c r="AC110" s="212"/>
      <c r="AD110" s="212"/>
      <c r="AE110" s="212"/>
      <c r="AF110" s="212" t="s">
        <v>118</v>
      </c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</row>
    <row r="111" spans="1:59" outlineLevel="1" x14ac:dyDescent="0.2">
      <c r="A111" s="219"/>
      <c r="B111" s="220"/>
      <c r="C111" s="246"/>
      <c r="D111" s="239"/>
      <c r="E111" s="239"/>
      <c r="F111" s="239"/>
      <c r="G111" s="239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12"/>
      <c r="Y111" s="212"/>
      <c r="Z111" s="212"/>
      <c r="AA111" s="212"/>
      <c r="AB111" s="212"/>
      <c r="AC111" s="212"/>
      <c r="AD111" s="212"/>
      <c r="AE111" s="212"/>
      <c r="AF111" s="212" t="s">
        <v>121</v>
      </c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</row>
    <row r="112" spans="1:59" outlineLevel="1" x14ac:dyDescent="0.2">
      <c r="A112" s="229">
        <v>41</v>
      </c>
      <c r="B112" s="230" t="s">
        <v>217</v>
      </c>
      <c r="C112" s="243" t="s">
        <v>218</v>
      </c>
      <c r="D112" s="231" t="s">
        <v>138</v>
      </c>
      <c r="E112" s="232">
        <v>94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34">
        <v>1.0000000000000001E-5</v>
      </c>
      <c r="O112" s="234">
        <f>ROUND(E112*N112,2)</f>
        <v>0</v>
      </c>
      <c r="P112" s="234">
        <v>0</v>
      </c>
      <c r="Q112" s="234">
        <f>ROUND(E112*P112,2)</f>
        <v>0</v>
      </c>
      <c r="R112" s="234" t="s">
        <v>116</v>
      </c>
      <c r="S112" s="235" t="s">
        <v>116</v>
      </c>
      <c r="T112" s="221">
        <v>6.2E-2</v>
      </c>
      <c r="U112" s="221">
        <f>ROUND(E112*T112,2)</f>
        <v>5.83</v>
      </c>
      <c r="V112" s="221"/>
      <c r="W112" s="221" t="s">
        <v>117</v>
      </c>
      <c r="X112" s="212"/>
      <c r="Y112" s="212"/>
      <c r="Z112" s="212"/>
      <c r="AA112" s="212"/>
      <c r="AB112" s="212"/>
      <c r="AC112" s="212"/>
      <c r="AD112" s="212"/>
      <c r="AE112" s="212"/>
      <c r="AF112" s="212" t="s">
        <v>118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</row>
    <row r="113" spans="1:59" outlineLevel="1" x14ac:dyDescent="0.2">
      <c r="A113" s="219"/>
      <c r="B113" s="220"/>
      <c r="C113" s="246"/>
      <c r="D113" s="239"/>
      <c r="E113" s="239"/>
      <c r="F113" s="239"/>
      <c r="G113" s="239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12"/>
      <c r="Y113" s="212"/>
      <c r="Z113" s="212"/>
      <c r="AA113" s="212"/>
      <c r="AB113" s="212"/>
      <c r="AC113" s="212"/>
      <c r="AD113" s="212"/>
      <c r="AE113" s="212"/>
      <c r="AF113" s="212" t="s">
        <v>121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</row>
    <row r="114" spans="1:59" outlineLevel="1" x14ac:dyDescent="0.2">
      <c r="A114" s="229">
        <v>42</v>
      </c>
      <c r="B114" s="230" t="s">
        <v>219</v>
      </c>
      <c r="C114" s="243" t="s">
        <v>220</v>
      </c>
      <c r="D114" s="231" t="s">
        <v>166</v>
      </c>
      <c r="E114" s="232">
        <v>0.12082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4">
        <v>0</v>
      </c>
      <c r="O114" s="234">
        <f>ROUND(E114*N114,2)</f>
        <v>0</v>
      </c>
      <c r="P114" s="234">
        <v>0</v>
      </c>
      <c r="Q114" s="234">
        <f>ROUND(E114*P114,2)</f>
        <v>0</v>
      </c>
      <c r="R114" s="234" t="s">
        <v>116</v>
      </c>
      <c r="S114" s="235" t="s">
        <v>116</v>
      </c>
      <c r="T114" s="221">
        <v>1.327</v>
      </c>
      <c r="U114" s="221">
        <f>ROUND(E114*T114,2)</f>
        <v>0.16</v>
      </c>
      <c r="V114" s="221"/>
      <c r="W114" s="221" t="s">
        <v>167</v>
      </c>
      <c r="X114" s="212"/>
      <c r="Y114" s="212"/>
      <c r="Z114" s="212"/>
      <c r="AA114" s="212"/>
      <c r="AB114" s="212"/>
      <c r="AC114" s="212"/>
      <c r="AD114" s="212"/>
      <c r="AE114" s="212"/>
      <c r="AF114" s="212" t="s">
        <v>168</v>
      </c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</row>
    <row r="115" spans="1:59" outlineLevel="1" x14ac:dyDescent="0.2">
      <c r="A115" s="219"/>
      <c r="B115" s="220"/>
      <c r="C115" s="244" t="s">
        <v>221</v>
      </c>
      <c r="D115" s="236"/>
      <c r="E115" s="236"/>
      <c r="F115" s="236"/>
      <c r="G115" s="236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12"/>
      <c r="Y115" s="212"/>
      <c r="Z115" s="212"/>
      <c r="AA115" s="212"/>
      <c r="AB115" s="212"/>
      <c r="AC115" s="212"/>
      <c r="AD115" s="212"/>
      <c r="AE115" s="212"/>
      <c r="AF115" s="212" t="s">
        <v>120</v>
      </c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</row>
    <row r="116" spans="1:59" outlineLevel="1" x14ac:dyDescent="0.2">
      <c r="A116" s="219"/>
      <c r="B116" s="220"/>
      <c r="C116" s="245"/>
      <c r="D116" s="237"/>
      <c r="E116" s="237"/>
      <c r="F116" s="237"/>
      <c r="G116" s="237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12"/>
      <c r="Y116" s="212"/>
      <c r="Z116" s="212"/>
      <c r="AA116" s="212"/>
      <c r="AB116" s="212"/>
      <c r="AC116" s="212"/>
      <c r="AD116" s="212"/>
      <c r="AE116" s="212"/>
      <c r="AF116" s="212" t="s">
        <v>121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</row>
    <row r="117" spans="1:59" ht="33.75" outlineLevel="1" x14ac:dyDescent="0.2">
      <c r="A117" s="229">
        <v>43</v>
      </c>
      <c r="B117" s="230" t="s">
        <v>222</v>
      </c>
      <c r="C117" s="243" t="s">
        <v>223</v>
      </c>
      <c r="D117" s="231" t="s">
        <v>166</v>
      </c>
      <c r="E117" s="232">
        <v>0.12082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4" t="s">
        <v>116</v>
      </c>
      <c r="S117" s="235" t="s">
        <v>116</v>
      </c>
      <c r="T117" s="221">
        <v>0.72499999999999998</v>
      </c>
      <c r="U117" s="221">
        <f>ROUND(E117*T117,2)</f>
        <v>0.09</v>
      </c>
      <c r="V117" s="221"/>
      <c r="W117" s="221" t="s">
        <v>167</v>
      </c>
      <c r="X117" s="212"/>
      <c r="Y117" s="212"/>
      <c r="Z117" s="212"/>
      <c r="AA117" s="212"/>
      <c r="AB117" s="212"/>
      <c r="AC117" s="212"/>
      <c r="AD117" s="212"/>
      <c r="AE117" s="212"/>
      <c r="AF117" s="212" t="s">
        <v>168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</row>
    <row r="118" spans="1:59" outlineLevel="1" x14ac:dyDescent="0.2">
      <c r="A118" s="219"/>
      <c r="B118" s="220"/>
      <c r="C118" s="244" t="s">
        <v>221</v>
      </c>
      <c r="D118" s="236"/>
      <c r="E118" s="236"/>
      <c r="F118" s="236"/>
      <c r="G118" s="236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12"/>
      <c r="Y118" s="212"/>
      <c r="Z118" s="212"/>
      <c r="AA118" s="212"/>
      <c r="AB118" s="212"/>
      <c r="AC118" s="212"/>
      <c r="AD118" s="212"/>
      <c r="AE118" s="212"/>
      <c r="AF118" s="212" t="s">
        <v>120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</row>
    <row r="119" spans="1:59" outlineLevel="1" x14ac:dyDescent="0.2">
      <c r="A119" s="219"/>
      <c r="B119" s="220"/>
      <c r="C119" s="245"/>
      <c r="D119" s="237"/>
      <c r="E119" s="237"/>
      <c r="F119" s="237"/>
      <c r="G119" s="237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12"/>
      <c r="Y119" s="212"/>
      <c r="Z119" s="212"/>
      <c r="AA119" s="212"/>
      <c r="AB119" s="212"/>
      <c r="AC119" s="212"/>
      <c r="AD119" s="212"/>
      <c r="AE119" s="212"/>
      <c r="AF119" s="212" t="s">
        <v>121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</row>
    <row r="120" spans="1:59" x14ac:dyDescent="0.2">
      <c r="A120" s="223" t="s">
        <v>111</v>
      </c>
      <c r="B120" s="224" t="s">
        <v>67</v>
      </c>
      <c r="C120" s="242" t="s">
        <v>68</v>
      </c>
      <c r="D120" s="225"/>
      <c r="E120" s="226"/>
      <c r="F120" s="227"/>
      <c r="G120" s="227">
        <f>SUMIF(AF121:AF122,"&lt;&gt;NOR",G121:G122)</f>
        <v>0</v>
      </c>
      <c r="H120" s="227"/>
      <c r="I120" s="227">
        <f>SUM(I121:I122)</f>
        <v>0</v>
      </c>
      <c r="J120" s="227"/>
      <c r="K120" s="227">
        <f>SUM(K121:K122)</f>
        <v>0</v>
      </c>
      <c r="L120" s="227"/>
      <c r="M120" s="227">
        <f>SUM(M121:M122)</f>
        <v>0</v>
      </c>
      <c r="N120" s="227"/>
      <c r="O120" s="227">
        <f>SUM(O121:O122)</f>
        <v>0</v>
      </c>
      <c r="P120" s="227"/>
      <c r="Q120" s="227">
        <f>SUM(Q121:Q122)</f>
        <v>0</v>
      </c>
      <c r="R120" s="227"/>
      <c r="S120" s="228"/>
      <c r="T120" s="222"/>
      <c r="U120" s="222">
        <f>SUM(U121:U122)</f>
        <v>0.22</v>
      </c>
      <c r="V120" s="222"/>
      <c r="W120" s="222"/>
      <c r="AF120" t="s">
        <v>112</v>
      </c>
    </row>
    <row r="121" spans="1:59" outlineLevel="1" x14ac:dyDescent="0.2">
      <c r="A121" s="229">
        <v>44</v>
      </c>
      <c r="B121" s="230" t="s">
        <v>224</v>
      </c>
      <c r="C121" s="243" t="s">
        <v>225</v>
      </c>
      <c r="D121" s="231" t="s">
        <v>226</v>
      </c>
      <c r="E121" s="232">
        <v>1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21</v>
      </c>
      <c r="M121" s="234">
        <f>G121*(1+L121/100)</f>
        <v>0</v>
      </c>
      <c r="N121" s="234">
        <v>0</v>
      </c>
      <c r="O121" s="234">
        <f>ROUND(E121*N121,2)</f>
        <v>0</v>
      </c>
      <c r="P121" s="234">
        <v>1.56E-3</v>
      </c>
      <c r="Q121" s="234">
        <f>ROUND(E121*P121,2)</f>
        <v>0</v>
      </c>
      <c r="R121" s="234" t="s">
        <v>116</v>
      </c>
      <c r="S121" s="235" t="s">
        <v>116</v>
      </c>
      <c r="T121" s="221">
        <v>0.217</v>
      </c>
      <c r="U121" s="221">
        <f>ROUND(E121*T121,2)</f>
        <v>0.22</v>
      </c>
      <c r="V121" s="221"/>
      <c r="W121" s="221" t="s">
        <v>117</v>
      </c>
      <c r="X121" s="212"/>
      <c r="Y121" s="212"/>
      <c r="Z121" s="212"/>
      <c r="AA121" s="212"/>
      <c r="AB121" s="212"/>
      <c r="AC121" s="212"/>
      <c r="AD121" s="212"/>
      <c r="AE121" s="212"/>
      <c r="AF121" s="212" t="s">
        <v>118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</row>
    <row r="122" spans="1:59" outlineLevel="1" x14ac:dyDescent="0.2">
      <c r="A122" s="219"/>
      <c r="B122" s="220"/>
      <c r="C122" s="246"/>
      <c r="D122" s="239"/>
      <c r="E122" s="239"/>
      <c r="F122" s="239"/>
      <c r="G122" s="239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12"/>
      <c r="Y122" s="212"/>
      <c r="Z122" s="212"/>
      <c r="AA122" s="212"/>
      <c r="AB122" s="212"/>
      <c r="AC122" s="212"/>
      <c r="AD122" s="212"/>
      <c r="AE122" s="212"/>
      <c r="AF122" s="212" t="s">
        <v>121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</row>
    <row r="123" spans="1:59" x14ac:dyDescent="0.2">
      <c r="A123" s="223" t="s">
        <v>111</v>
      </c>
      <c r="B123" s="224" t="s">
        <v>69</v>
      </c>
      <c r="C123" s="242" t="s">
        <v>70</v>
      </c>
      <c r="D123" s="225"/>
      <c r="E123" s="226"/>
      <c r="F123" s="227"/>
      <c r="G123" s="227">
        <f>SUMIF(AF124:AF129,"&lt;&gt;NOR",G124:G129)</f>
        <v>0</v>
      </c>
      <c r="H123" s="227"/>
      <c r="I123" s="227">
        <f>SUM(I124:I129)</f>
        <v>0</v>
      </c>
      <c r="J123" s="227"/>
      <c r="K123" s="227">
        <f>SUM(K124:K129)</f>
        <v>0</v>
      </c>
      <c r="L123" s="227"/>
      <c r="M123" s="227">
        <f>SUM(M124:M129)</f>
        <v>0</v>
      </c>
      <c r="N123" s="227"/>
      <c r="O123" s="227">
        <f>SUM(O124:O129)</f>
        <v>0</v>
      </c>
      <c r="P123" s="227"/>
      <c r="Q123" s="227">
        <f>SUM(Q124:Q129)</f>
        <v>0</v>
      </c>
      <c r="R123" s="227"/>
      <c r="S123" s="228"/>
      <c r="T123" s="222"/>
      <c r="U123" s="222">
        <f>SUM(U124:U129)</f>
        <v>60</v>
      </c>
      <c r="V123" s="222"/>
      <c r="W123" s="222"/>
      <c r="AF123" t="s">
        <v>112</v>
      </c>
    </row>
    <row r="124" spans="1:59" outlineLevel="1" x14ac:dyDescent="0.2">
      <c r="A124" s="229">
        <v>45</v>
      </c>
      <c r="B124" s="230" t="s">
        <v>227</v>
      </c>
      <c r="C124" s="243" t="s">
        <v>228</v>
      </c>
      <c r="D124" s="231" t="s">
        <v>229</v>
      </c>
      <c r="E124" s="232">
        <v>16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4">
        <v>0</v>
      </c>
      <c r="O124" s="234">
        <f>ROUND(E124*N124,2)</f>
        <v>0</v>
      </c>
      <c r="P124" s="234">
        <v>0</v>
      </c>
      <c r="Q124" s="234">
        <f>ROUND(E124*P124,2)</f>
        <v>0</v>
      </c>
      <c r="R124" s="234" t="s">
        <v>116</v>
      </c>
      <c r="S124" s="235" t="s">
        <v>116</v>
      </c>
      <c r="T124" s="221">
        <v>1</v>
      </c>
      <c r="U124" s="221">
        <f>ROUND(E124*T124,2)</f>
        <v>16</v>
      </c>
      <c r="V124" s="221"/>
      <c r="W124" s="221" t="s">
        <v>230</v>
      </c>
      <c r="X124" s="212"/>
      <c r="Y124" s="212"/>
      <c r="Z124" s="212"/>
      <c r="AA124" s="212"/>
      <c r="AB124" s="212"/>
      <c r="AC124" s="212"/>
      <c r="AD124" s="212"/>
      <c r="AE124" s="212"/>
      <c r="AF124" s="212" t="s">
        <v>231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</row>
    <row r="125" spans="1:59" outlineLevel="1" x14ac:dyDescent="0.2">
      <c r="A125" s="219"/>
      <c r="B125" s="220"/>
      <c r="C125" s="246"/>
      <c r="D125" s="239"/>
      <c r="E125" s="239"/>
      <c r="F125" s="239"/>
      <c r="G125" s="239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12"/>
      <c r="Y125" s="212"/>
      <c r="Z125" s="212"/>
      <c r="AA125" s="212"/>
      <c r="AB125" s="212"/>
      <c r="AC125" s="212"/>
      <c r="AD125" s="212"/>
      <c r="AE125" s="212"/>
      <c r="AF125" s="212" t="s">
        <v>121</v>
      </c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</row>
    <row r="126" spans="1:59" outlineLevel="1" x14ac:dyDescent="0.2">
      <c r="A126" s="229">
        <v>46</v>
      </c>
      <c r="B126" s="230" t="s">
        <v>232</v>
      </c>
      <c r="C126" s="243" t="s">
        <v>233</v>
      </c>
      <c r="D126" s="231" t="s">
        <v>229</v>
      </c>
      <c r="E126" s="232">
        <v>20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21</v>
      </c>
      <c r="M126" s="234">
        <f>G126*(1+L126/100)</f>
        <v>0</v>
      </c>
      <c r="N126" s="234">
        <v>0</v>
      </c>
      <c r="O126" s="234">
        <f>ROUND(E126*N126,2)</f>
        <v>0</v>
      </c>
      <c r="P126" s="234">
        <v>0</v>
      </c>
      <c r="Q126" s="234">
        <f>ROUND(E126*P126,2)</f>
        <v>0</v>
      </c>
      <c r="R126" s="234" t="s">
        <v>116</v>
      </c>
      <c r="S126" s="235" t="s">
        <v>116</v>
      </c>
      <c r="T126" s="221">
        <v>1</v>
      </c>
      <c r="U126" s="221">
        <f>ROUND(E126*T126,2)</f>
        <v>20</v>
      </c>
      <c r="V126" s="221"/>
      <c r="W126" s="221" t="s">
        <v>230</v>
      </c>
      <c r="X126" s="212"/>
      <c r="Y126" s="212"/>
      <c r="Z126" s="212"/>
      <c r="AA126" s="212"/>
      <c r="AB126" s="212"/>
      <c r="AC126" s="212"/>
      <c r="AD126" s="212"/>
      <c r="AE126" s="212"/>
      <c r="AF126" s="212" t="s">
        <v>231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</row>
    <row r="127" spans="1:59" outlineLevel="1" x14ac:dyDescent="0.2">
      <c r="A127" s="219"/>
      <c r="B127" s="220"/>
      <c r="C127" s="246"/>
      <c r="D127" s="239"/>
      <c r="E127" s="239"/>
      <c r="F127" s="239"/>
      <c r="G127" s="239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12"/>
      <c r="Y127" s="212"/>
      <c r="Z127" s="212"/>
      <c r="AA127" s="212"/>
      <c r="AB127" s="212"/>
      <c r="AC127" s="212"/>
      <c r="AD127" s="212"/>
      <c r="AE127" s="212"/>
      <c r="AF127" s="212" t="s">
        <v>121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</row>
    <row r="128" spans="1:59" outlineLevel="1" x14ac:dyDescent="0.2">
      <c r="A128" s="229">
        <v>47</v>
      </c>
      <c r="B128" s="230" t="s">
        <v>234</v>
      </c>
      <c r="C128" s="243" t="s">
        <v>235</v>
      </c>
      <c r="D128" s="231" t="s">
        <v>229</v>
      </c>
      <c r="E128" s="232">
        <v>24</v>
      </c>
      <c r="F128" s="233"/>
      <c r="G128" s="234">
        <f>ROUND(E128*F128,2)</f>
        <v>0</v>
      </c>
      <c r="H128" s="233"/>
      <c r="I128" s="234">
        <f>ROUND(E128*H128,2)</f>
        <v>0</v>
      </c>
      <c r="J128" s="233"/>
      <c r="K128" s="234">
        <f>ROUND(E128*J128,2)</f>
        <v>0</v>
      </c>
      <c r="L128" s="234">
        <v>21</v>
      </c>
      <c r="M128" s="234">
        <f>G128*(1+L128/100)</f>
        <v>0</v>
      </c>
      <c r="N128" s="234">
        <v>0</v>
      </c>
      <c r="O128" s="234">
        <f>ROUND(E128*N128,2)</f>
        <v>0</v>
      </c>
      <c r="P128" s="234">
        <v>0</v>
      </c>
      <c r="Q128" s="234">
        <f>ROUND(E128*P128,2)</f>
        <v>0</v>
      </c>
      <c r="R128" s="234" t="s">
        <v>116</v>
      </c>
      <c r="S128" s="235" t="s">
        <v>116</v>
      </c>
      <c r="T128" s="221">
        <v>1</v>
      </c>
      <c r="U128" s="221">
        <f>ROUND(E128*T128,2)</f>
        <v>24</v>
      </c>
      <c r="V128" s="221"/>
      <c r="W128" s="221" t="s">
        <v>230</v>
      </c>
      <c r="X128" s="212"/>
      <c r="Y128" s="212"/>
      <c r="Z128" s="212"/>
      <c r="AA128" s="212"/>
      <c r="AB128" s="212"/>
      <c r="AC128" s="212"/>
      <c r="AD128" s="212"/>
      <c r="AE128" s="212"/>
      <c r="AF128" s="212" t="s">
        <v>231</v>
      </c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</row>
    <row r="129" spans="1:59" outlineLevel="1" x14ac:dyDescent="0.2">
      <c r="A129" s="219"/>
      <c r="B129" s="220"/>
      <c r="C129" s="246"/>
      <c r="D129" s="239"/>
      <c r="E129" s="239"/>
      <c r="F129" s="239"/>
      <c r="G129" s="239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12"/>
      <c r="Y129" s="212"/>
      <c r="Z129" s="212"/>
      <c r="AA129" s="212"/>
      <c r="AB129" s="212"/>
      <c r="AC129" s="212"/>
      <c r="AD129" s="212"/>
      <c r="AE129" s="212"/>
      <c r="AF129" s="212" t="s">
        <v>121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</row>
    <row r="130" spans="1:59" x14ac:dyDescent="0.2">
      <c r="A130" s="223" t="s">
        <v>111</v>
      </c>
      <c r="B130" s="224" t="s">
        <v>71</v>
      </c>
      <c r="C130" s="242" t="s">
        <v>72</v>
      </c>
      <c r="D130" s="225"/>
      <c r="E130" s="226"/>
      <c r="F130" s="227"/>
      <c r="G130" s="227">
        <f>SUMIF(AF131:AF138,"&lt;&gt;NOR",G131:G138)</f>
        <v>0</v>
      </c>
      <c r="H130" s="227"/>
      <c r="I130" s="227">
        <f>SUM(I131:I138)</f>
        <v>0</v>
      </c>
      <c r="J130" s="227"/>
      <c r="K130" s="227">
        <f>SUM(K131:K138)</f>
        <v>0</v>
      </c>
      <c r="L130" s="227"/>
      <c r="M130" s="227">
        <f>SUM(M131:M138)</f>
        <v>0</v>
      </c>
      <c r="N130" s="227"/>
      <c r="O130" s="227">
        <f>SUM(O131:O138)</f>
        <v>0.02</v>
      </c>
      <c r="P130" s="227"/>
      <c r="Q130" s="227">
        <f>SUM(Q131:Q138)</f>
        <v>0</v>
      </c>
      <c r="R130" s="227"/>
      <c r="S130" s="228"/>
      <c r="T130" s="222"/>
      <c r="U130" s="222">
        <f>SUM(U131:U138)</f>
        <v>2.36</v>
      </c>
      <c r="V130" s="222"/>
      <c r="W130" s="222"/>
      <c r="AF130" t="s">
        <v>112</v>
      </c>
    </row>
    <row r="131" spans="1:59" outlineLevel="1" x14ac:dyDescent="0.2">
      <c r="A131" s="229">
        <v>48</v>
      </c>
      <c r="B131" s="230" t="s">
        <v>236</v>
      </c>
      <c r="C131" s="243" t="s">
        <v>237</v>
      </c>
      <c r="D131" s="231" t="s">
        <v>226</v>
      </c>
      <c r="E131" s="232">
        <v>1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4">
        <v>1.6500000000000001E-2</v>
      </c>
      <c r="O131" s="234">
        <f>ROUND(E131*N131,2)</f>
        <v>0.02</v>
      </c>
      <c r="P131" s="234">
        <v>0</v>
      </c>
      <c r="Q131" s="234">
        <f>ROUND(E131*P131,2)</f>
        <v>0</v>
      </c>
      <c r="R131" s="234" t="s">
        <v>116</v>
      </c>
      <c r="S131" s="235" t="s">
        <v>116</v>
      </c>
      <c r="T131" s="221">
        <v>1.788</v>
      </c>
      <c r="U131" s="221">
        <f>ROUND(E131*T131,2)</f>
        <v>1.79</v>
      </c>
      <c r="V131" s="221"/>
      <c r="W131" s="221" t="s">
        <v>117</v>
      </c>
      <c r="X131" s="212"/>
      <c r="Y131" s="212"/>
      <c r="Z131" s="212"/>
      <c r="AA131" s="212"/>
      <c r="AB131" s="212"/>
      <c r="AC131" s="212"/>
      <c r="AD131" s="212"/>
      <c r="AE131" s="212"/>
      <c r="AF131" s="212" t="s">
        <v>118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</row>
    <row r="132" spans="1:59" outlineLevel="1" x14ac:dyDescent="0.2">
      <c r="A132" s="219"/>
      <c r="B132" s="220"/>
      <c r="C132" s="246"/>
      <c r="D132" s="239"/>
      <c r="E132" s="239"/>
      <c r="F132" s="239"/>
      <c r="G132" s="239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12"/>
      <c r="Y132" s="212"/>
      <c r="Z132" s="212"/>
      <c r="AA132" s="212"/>
      <c r="AB132" s="212"/>
      <c r="AC132" s="212"/>
      <c r="AD132" s="212"/>
      <c r="AE132" s="212"/>
      <c r="AF132" s="212" t="s">
        <v>121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</row>
    <row r="133" spans="1:59" outlineLevel="1" x14ac:dyDescent="0.2">
      <c r="A133" s="229">
        <v>49</v>
      </c>
      <c r="B133" s="230" t="s">
        <v>238</v>
      </c>
      <c r="C133" s="243" t="s">
        <v>239</v>
      </c>
      <c r="D133" s="231" t="s">
        <v>115</v>
      </c>
      <c r="E133" s="232">
        <v>1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9.5E-4</v>
      </c>
      <c r="O133" s="234">
        <f>ROUND(E133*N133,2)</f>
        <v>0</v>
      </c>
      <c r="P133" s="234">
        <v>0</v>
      </c>
      <c r="Q133" s="234">
        <f>ROUND(E133*P133,2)</f>
        <v>0</v>
      </c>
      <c r="R133" s="234" t="s">
        <v>139</v>
      </c>
      <c r="S133" s="235" t="s">
        <v>140</v>
      </c>
      <c r="T133" s="221">
        <v>0.49</v>
      </c>
      <c r="U133" s="221">
        <f>ROUND(E133*T133,2)</f>
        <v>0.49</v>
      </c>
      <c r="V133" s="221"/>
      <c r="W133" s="221" t="s">
        <v>117</v>
      </c>
      <c r="X133" s="212"/>
      <c r="Y133" s="212"/>
      <c r="Z133" s="212"/>
      <c r="AA133" s="212"/>
      <c r="AB133" s="212"/>
      <c r="AC133" s="212"/>
      <c r="AD133" s="212"/>
      <c r="AE133" s="212"/>
      <c r="AF133" s="212" t="s">
        <v>118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</row>
    <row r="134" spans="1:59" outlineLevel="1" x14ac:dyDescent="0.2">
      <c r="A134" s="219"/>
      <c r="B134" s="220"/>
      <c r="C134" s="246"/>
      <c r="D134" s="239"/>
      <c r="E134" s="239"/>
      <c r="F134" s="239"/>
      <c r="G134" s="239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12"/>
      <c r="Y134" s="212"/>
      <c r="Z134" s="212"/>
      <c r="AA134" s="212"/>
      <c r="AB134" s="212"/>
      <c r="AC134" s="212"/>
      <c r="AD134" s="212"/>
      <c r="AE134" s="212"/>
      <c r="AF134" s="212" t="s">
        <v>121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</row>
    <row r="135" spans="1:59" outlineLevel="1" x14ac:dyDescent="0.2">
      <c r="A135" s="229">
        <v>50</v>
      </c>
      <c r="B135" s="230" t="s">
        <v>240</v>
      </c>
      <c r="C135" s="243" t="s">
        <v>241</v>
      </c>
      <c r="D135" s="231" t="s">
        <v>166</v>
      </c>
      <c r="E135" s="232">
        <v>1.745E-2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34">
        <v>0</v>
      </c>
      <c r="O135" s="234">
        <f>ROUND(E135*N135,2)</f>
        <v>0</v>
      </c>
      <c r="P135" s="234">
        <v>0</v>
      </c>
      <c r="Q135" s="234">
        <f>ROUND(E135*P135,2)</f>
        <v>0</v>
      </c>
      <c r="R135" s="234" t="s">
        <v>116</v>
      </c>
      <c r="S135" s="235" t="s">
        <v>116</v>
      </c>
      <c r="T135" s="221">
        <v>4.0430000000000001</v>
      </c>
      <c r="U135" s="221">
        <f>ROUND(E135*T135,2)</f>
        <v>7.0000000000000007E-2</v>
      </c>
      <c r="V135" s="221"/>
      <c r="W135" s="221" t="s">
        <v>167</v>
      </c>
      <c r="X135" s="212"/>
      <c r="Y135" s="212"/>
      <c r="Z135" s="212"/>
      <c r="AA135" s="212"/>
      <c r="AB135" s="212"/>
      <c r="AC135" s="212"/>
      <c r="AD135" s="212"/>
      <c r="AE135" s="212"/>
      <c r="AF135" s="212" t="s">
        <v>168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</row>
    <row r="136" spans="1:59" outlineLevel="1" x14ac:dyDescent="0.2">
      <c r="A136" s="219"/>
      <c r="B136" s="220"/>
      <c r="C136" s="246"/>
      <c r="D136" s="239"/>
      <c r="E136" s="239"/>
      <c r="F136" s="239"/>
      <c r="G136" s="239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12"/>
      <c r="Y136" s="212"/>
      <c r="Z136" s="212"/>
      <c r="AA136" s="212"/>
      <c r="AB136" s="212"/>
      <c r="AC136" s="212"/>
      <c r="AD136" s="212"/>
      <c r="AE136" s="212"/>
      <c r="AF136" s="212" t="s">
        <v>121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</row>
    <row r="137" spans="1:59" ht="33.75" outlineLevel="1" x14ac:dyDescent="0.2">
      <c r="A137" s="229">
        <v>51</v>
      </c>
      <c r="B137" s="230" t="s">
        <v>242</v>
      </c>
      <c r="C137" s="243" t="s">
        <v>243</v>
      </c>
      <c r="D137" s="231" t="s">
        <v>166</v>
      </c>
      <c r="E137" s="232">
        <v>1.745E-2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4" t="s">
        <v>116</v>
      </c>
      <c r="S137" s="235" t="s">
        <v>116</v>
      </c>
      <c r="T137" s="221">
        <v>0.48899999999999999</v>
      </c>
      <c r="U137" s="221">
        <f>ROUND(E137*T137,2)</f>
        <v>0.01</v>
      </c>
      <c r="V137" s="221"/>
      <c r="W137" s="221" t="s">
        <v>167</v>
      </c>
      <c r="X137" s="212"/>
      <c r="Y137" s="212"/>
      <c r="Z137" s="212"/>
      <c r="AA137" s="212"/>
      <c r="AB137" s="212"/>
      <c r="AC137" s="212"/>
      <c r="AD137" s="212"/>
      <c r="AE137" s="212"/>
      <c r="AF137" s="212" t="s">
        <v>168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</row>
    <row r="138" spans="1:59" outlineLevel="1" x14ac:dyDescent="0.2">
      <c r="A138" s="219"/>
      <c r="B138" s="220"/>
      <c r="C138" s="246"/>
      <c r="D138" s="239"/>
      <c r="E138" s="239"/>
      <c r="F138" s="239"/>
      <c r="G138" s="239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12"/>
      <c r="Y138" s="212"/>
      <c r="Z138" s="212"/>
      <c r="AA138" s="212"/>
      <c r="AB138" s="212"/>
      <c r="AC138" s="212"/>
      <c r="AD138" s="212"/>
      <c r="AE138" s="212"/>
      <c r="AF138" s="212" t="s">
        <v>121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</row>
    <row r="139" spans="1:59" x14ac:dyDescent="0.2">
      <c r="A139" s="223" t="s">
        <v>111</v>
      </c>
      <c r="B139" s="224" t="s">
        <v>73</v>
      </c>
      <c r="C139" s="242" t="s">
        <v>74</v>
      </c>
      <c r="D139" s="225"/>
      <c r="E139" s="226"/>
      <c r="F139" s="227"/>
      <c r="G139" s="227">
        <f>SUMIF(AF140:AF193,"&lt;&gt;NOR",G140:G193)</f>
        <v>0</v>
      </c>
      <c r="H139" s="227"/>
      <c r="I139" s="227">
        <f>SUM(I140:I193)</f>
        <v>0</v>
      </c>
      <c r="J139" s="227"/>
      <c r="K139" s="227">
        <f>SUM(K140:K193)</f>
        <v>0</v>
      </c>
      <c r="L139" s="227"/>
      <c r="M139" s="227">
        <f>SUM(M140:M193)</f>
        <v>0</v>
      </c>
      <c r="N139" s="227"/>
      <c r="O139" s="227">
        <f>SUM(O140:O193)</f>
        <v>1.2000000000000002</v>
      </c>
      <c r="P139" s="227"/>
      <c r="Q139" s="227">
        <f>SUM(Q140:Q193)</f>
        <v>0.60000000000000009</v>
      </c>
      <c r="R139" s="227"/>
      <c r="S139" s="228"/>
      <c r="T139" s="222"/>
      <c r="U139" s="222">
        <f>SUM(U140:U193)</f>
        <v>142.32000000000005</v>
      </c>
      <c r="V139" s="222"/>
      <c r="W139" s="222"/>
      <c r="AF139" t="s">
        <v>112</v>
      </c>
    </row>
    <row r="140" spans="1:59" ht="22.5" outlineLevel="1" x14ac:dyDescent="0.2">
      <c r="A140" s="229">
        <v>52</v>
      </c>
      <c r="B140" s="230" t="s">
        <v>244</v>
      </c>
      <c r="C140" s="243" t="s">
        <v>245</v>
      </c>
      <c r="D140" s="231" t="s">
        <v>138</v>
      </c>
      <c r="E140" s="232">
        <v>6</v>
      </c>
      <c r="F140" s="233"/>
      <c r="G140" s="234">
        <f>ROUND(E140*F140,2)</f>
        <v>0</v>
      </c>
      <c r="H140" s="233"/>
      <c r="I140" s="234">
        <f>ROUND(E140*H140,2)</f>
        <v>0</v>
      </c>
      <c r="J140" s="233"/>
      <c r="K140" s="234">
        <f>ROUND(E140*J140,2)</f>
        <v>0</v>
      </c>
      <c r="L140" s="234">
        <v>21</v>
      </c>
      <c r="M140" s="234">
        <f>G140*(1+L140/100)</f>
        <v>0</v>
      </c>
      <c r="N140" s="234">
        <v>7.6699999999999997E-3</v>
      </c>
      <c r="O140" s="234">
        <f>ROUND(E140*N140,2)</f>
        <v>0.05</v>
      </c>
      <c r="P140" s="234">
        <v>0</v>
      </c>
      <c r="Q140" s="234">
        <f>ROUND(E140*P140,2)</f>
        <v>0</v>
      </c>
      <c r="R140" s="234" t="s">
        <v>116</v>
      </c>
      <c r="S140" s="235" t="s">
        <v>116</v>
      </c>
      <c r="T140" s="221">
        <v>0.65400000000000003</v>
      </c>
      <c r="U140" s="221">
        <f>ROUND(E140*T140,2)</f>
        <v>3.92</v>
      </c>
      <c r="V140" s="221"/>
      <c r="W140" s="221" t="s">
        <v>117</v>
      </c>
      <c r="X140" s="212"/>
      <c r="Y140" s="212"/>
      <c r="Z140" s="212"/>
      <c r="AA140" s="212"/>
      <c r="AB140" s="212"/>
      <c r="AC140" s="212"/>
      <c r="AD140" s="212"/>
      <c r="AE140" s="212"/>
      <c r="AF140" s="212" t="s">
        <v>118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</row>
    <row r="141" spans="1:59" outlineLevel="1" x14ac:dyDescent="0.2">
      <c r="A141" s="219"/>
      <c r="B141" s="220"/>
      <c r="C141" s="246"/>
      <c r="D141" s="239"/>
      <c r="E141" s="239"/>
      <c r="F141" s="239"/>
      <c r="G141" s="239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12"/>
      <c r="Y141" s="212"/>
      <c r="Z141" s="212"/>
      <c r="AA141" s="212"/>
      <c r="AB141" s="212"/>
      <c r="AC141" s="212"/>
      <c r="AD141" s="212"/>
      <c r="AE141" s="212"/>
      <c r="AF141" s="212" t="s">
        <v>121</v>
      </c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</row>
    <row r="142" spans="1:59" ht="22.5" outlineLevel="1" x14ac:dyDescent="0.2">
      <c r="A142" s="229">
        <v>53</v>
      </c>
      <c r="B142" s="230" t="s">
        <v>246</v>
      </c>
      <c r="C142" s="243" t="s">
        <v>247</v>
      </c>
      <c r="D142" s="231" t="s">
        <v>138</v>
      </c>
      <c r="E142" s="232">
        <v>12</v>
      </c>
      <c r="F142" s="233"/>
      <c r="G142" s="234">
        <f>ROUND(E142*F142,2)</f>
        <v>0</v>
      </c>
      <c r="H142" s="233"/>
      <c r="I142" s="234">
        <f>ROUND(E142*H142,2)</f>
        <v>0</v>
      </c>
      <c r="J142" s="233"/>
      <c r="K142" s="234">
        <f>ROUND(E142*J142,2)</f>
        <v>0</v>
      </c>
      <c r="L142" s="234">
        <v>21</v>
      </c>
      <c r="M142" s="234">
        <f>G142*(1+L142/100)</f>
        <v>0</v>
      </c>
      <c r="N142" s="234">
        <v>8.6599999999999993E-3</v>
      </c>
      <c r="O142" s="234">
        <f>ROUND(E142*N142,2)</f>
        <v>0.1</v>
      </c>
      <c r="P142" s="234">
        <v>0</v>
      </c>
      <c r="Q142" s="234">
        <f>ROUND(E142*P142,2)</f>
        <v>0</v>
      </c>
      <c r="R142" s="234" t="s">
        <v>116</v>
      </c>
      <c r="S142" s="235" t="s">
        <v>116</v>
      </c>
      <c r="T142" s="221">
        <v>0.82199999999999995</v>
      </c>
      <c r="U142" s="221">
        <f>ROUND(E142*T142,2)</f>
        <v>9.86</v>
      </c>
      <c r="V142" s="221"/>
      <c r="W142" s="221" t="s">
        <v>117</v>
      </c>
      <c r="X142" s="212"/>
      <c r="Y142" s="212"/>
      <c r="Z142" s="212"/>
      <c r="AA142" s="212"/>
      <c r="AB142" s="212"/>
      <c r="AC142" s="212"/>
      <c r="AD142" s="212"/>
      <c r="AE142" s="212"/>
      <c r="AF142" s="212" t="s">
        <v>118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</row>
    <row r="143" spans="1:59" outlineLevel="1" x14ac:dyDescent="0.2">
      <c r="A143" s="219"/>
      <c r="B143" s="220"/>
      <c r="C143" s="246"/>
      <c r="D143" s="239"/>
      <c r="E143" s="239"/>
      <c r="F143" s="239"/>
      <c r="G143" s="239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12"/>
      <c r="Y143" s="212"/>
      <c r="Z143" s="212"/>
      <c r="AA143" s="212"/>
      <c r="AB143" s="212"/>
      <c r="AC143" s="212"/>
      <c r="AD143" s="212"/>
      <c r="AE143" s="212"/>
      <c r="AF143" s="212" t="s">
        <v>121</v>
      </c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</row>
    <row r="144" spans="1:59" ht="22.5" outlineLevel="1" x14ac:dyDescent="0.2">
      <c r="A144" s="229">
        <v>54</v>
      </c>
      <c r="B144" s="230" t="s">
        <v>248</v>
      </c>
      <c r="C144" s="243" t="s">
        <v>249</v>
      </c>
      <c r="D144" s="231" t="s">
        <v>138</v>
      </c>
      <c r="E144" s="232">
        <v>38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21</v>
      </c>
      <c r="M144" s="234">
        <f>G144*(1+L144/100)</f>
        <v>0</v>
      </c>
      <c r="N144" s="234">
        <v>9.2200000000000008E-3</v>
      </c>
      <c r="O144" s="234">
        <f>ROUND(E144*N144,2)</f>
        <v>0.35</v>
      </c>
      <c r="P144" s="234">
        <v>0</v>
      </c>
      <c r="Q144" s="234">
        <f>ROUND(E144*P144,2)</f>
        <v>0</v>
      </c>
      <c r="R144" s="234" t="s">
        <v>116</v>
      </c>
      <c r="S144" s="235" t="s">
        <v>116</v>
      </c>
      <c r="T144" s="221">
        <v>0.86799999999999999</v>
      </c>
      <c r="U144" s="221">
        <f>ROUND(E144*T144,2)</f>
        <v>32.979999999999997</v>
      </c>
      <c r="V144" s="221"/>
      <c r="W144" s="221" t="s">
        <v>117</v>
      </c>
      <c r="X144" s="212"/>
      <c r="Y144" s="212"/>
      <c r="Z144" s="212"/>
      <c r="AA144" s="212"/>
      <c r="AB144" s="212"/>
      <c r="AC144" s="212"/>
      <c r="AD144" s="212"/>
      <c r="AE144" s="212"/>
      <c r="AF144" s="212" t="s">
        <v>118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</row>
    <row r="145" spans="1:59" outlineLevel="1" x14ac:dyDescent="0.2">
      <c r="A145" s="219"/>
      <c r="B145" s="220"/>
      <c r="C145" s="246"/>
      <c r="D145" s="239"/>
      <c r="E145" s="239"/>
      <c r="F145" s="239"/>
      <c r="G145" s="239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12"/>
      <c r="Y145" s="212"/>
      <c r="Z145" s="212"/>
      <c r="AA145" s="212"/>
      <c r="AB145" s="212"/>
      <c r="AC145" s="212"/>
      <c r="AD145" s="212"/>
      <c r="AE145" s="212"/>
      <c r="AF145" s="212" t="s">
        <v>121</v>
      </c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</row>
    <row r="146" spans="1:59" ht="22.5" outlineLevel="1" x14ac:dyDescent="0.2">
      <c r="A146" s="229">
        <v>55</v>
      </c>
      <c r="B146" s="230" t="s">
        <v>250</v>
      </c>
      <c r="C146" s="243" t="s">
        <v>251</v>
      </c>
      <c r="D146" s="231" t="s">
        <v>138</v>
      </c>
      <c r="E146" s="232">
        <v>27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4">
        <v>1.1379999999999999E-2</v>
      </c>
      <c r="O146" s="234">
        <f>ROUND(E146*N146,2)</f>
        <v>0.31</v>
      </c>
      <c r="P146" s="234">
        <v>0</v>
      </c>
      <c r="Q146" s="234">
        <f>ROUND(E146*P146,2)</f>
        <v>0</v>
      </c>
      <c r="R146" s="234" t="s">
        <v>116</v>
      </c>
      <c r="S146" s="235" t="s">
        <v>116</v>
      </c>
      <c r="T146" s="221">
        <v>0.97499999999999998</v>
      </c>
      <c r="U146" s="221">
        <f>ROUND(E146*T146,2)</f>
        <v>26.33</v>
      </c>
      <c r="V146" s="221"/>
      <c r="W146" s="221" t="s">
        <v>117</v>
      </c>
      <c r="X146" s="212"/>
      <c r="Y146" s="212"/>
      <c r="Z146" s="212"/>
      <c r="AA146" s="212"/>
      <c r="AB146" s="212"/>
      <c r="AC146" s="212"/>
      <c r="AD146" s="212"/>
      <c r="AE146" s="212"/>
      <c r="AF146" s="212" t="s">
        <v>118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</row>
    <row r="147" spans="1:59" outlineLevel="1" x14ac:dyDescent="0.2">
      <c r="A147" s="219"/>
      <c r="B147" s="220"/>
      <c r="C147" s="246"/>
      <c r="D147" s="239"/>
      <c r="E147" s="239"/>
      <c r="F147" s="239"/>
      <c r="G147" s="239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12"/>
      <c r="Y147" s="212"/>
      <c r="Z147" s="212"/>
      <c r="AA147" s="212"/>
      <c r="AB147" s="212"/>
      <c r="AC147" s="212"/>
      <c r="AD147" s="212"/>
      <c r="AE147" s="212"/>
      <c r="AF147" s="212" t="s">
        <v>121</v>
      </c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</row>
    <row r="148" spans="1:59" outlineLevel="1" x14ac:dyDescent="0.2">
      <c r="A148" s="229">
        <v>56</v>
      </c>
      <c r="B148" s="230" t="s">
        <v>252</v>
      </c>
      <c r="C148" s="243" t="s">
        <v>253</v>
      </c>
      <c r="D148" s="231" t="s">
        <v>138</v>
      </c>
      <c r="E148" s="232">
        <v>45</v>
      </c>
      <c r="F148" s="233"/>
      <c r="G148" s="234">
        <f>ROUND(E148*F148,2)</f>
        <v>0</v>
      </c>
      <c r="H148" s="233"/>
      <c r="I148" s="234">
        <f>ROUND(E148*H148,2)</f>
        <v>0</v>
      </c>
      <c r="J148" s="233"/>
      <c r="K148" s="234">
        <f>ROUND(E148*J148,2)</f>
        <v>0</v>
      </c>
      <c r="L148" s="234">
        <v>21</v>
      </c>
      <c r="M148" s="234">
        <f>G148*(1+L148/100)</f>
        <v>0</v>
      </c>
      <c r="N148" s="234">
        <v>5.0000000000000002E-5</v>
      </c>
      <c r="O148" s="234">
        <f>ROUND(E148*N148,2)</f>
        <v>0</v>
      </c>
      <c r="P148" s="234">
        <v>5.3200000000000001E-3</v>
      </c>
      <c r="Q148" s="234">
        <f>ROUND(E148*P148,2)</f>
        <v>0.24</v>
      </c>
      <c r="R148" s="234" t="s">
        <v>116</v>
      </c>
      <c r="S148" s="235" t="s">
        <v>116</v>
      </c>
      <c r="T148" s="221">
        <v>0.10299999999999999</v>
      </c>
      <c r="U148" s="221">
        <f>ROUND(E148*T148,2)</f>
        <v>4.6399999999999997</v>
      </c>
      <c r="V148" s="221"/>
      <c r="W148" s="221" t="s">
        <v>117</v>
      </c>
      <c r="X148" s="212"/>
      <c r="Y148" s="212"/>
      <c r="Z148" s="212"/>
      <c r="AA148" s="212"/>
      <c r="AB148" s="212"/>
      <c r="AC148" s="212"/>
      <c r="AD148" s="212"/>
      <c r="AE148" s="212"/>
      <c r="AF148" s="212" t="s">
        <v>118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</row>
    <row r="149" spans="1:59" outlineLevel="1" x14ac:dyDescent="0.2">
      <c r="A149" s="219"/>
      <c r="B149" s="220"/>
      <c r="C149" s="246"/>
      <c r="D149" s="239"/>
      <c r="E149" s="239"/>
      <c r="F149" s="239"/>
      <c r="G149" s="239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12"/>
      <c r="Y149" s="212"/>
      <c r="Z149" s="212"/>
      <c r="AA149" s="212"/>
      <c r="AB149" s="212"/>
      <c r="AC149" s="212"/>
      <c r="AD149" s="212"/>
      <c r="AE149" s="212"/>
      <c r="AF149" s="212" t="s">
        <v>121</v>
      </c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</row>
    <row r="150" spans="1:59" ht="22.5" outlineLevel="1" x14ac:dyDescent="0.2">
      <c r="A150" s="229">
        <v>57</v>
      </c>
      <c r="B150" s="230" t="s">
        <v>254</v>
      </c>
      <c r="C150" s="243" t="s">
        <v>255</v>
      </c>
      <c r="D150" s="231" t="s">
        <v>138</v>
      </c>
      <c r="E150" s="232">
        <v>26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34">
        <v>21</v>
      </c>
      <c r="M150" s="234">
        <f>G150*(1+L150/100)</f>
        <v>0</v>
      </c>
      <c r="N150" s="234">
        <v>1.362E-2</v>
      </c>
      <c r="O150" s="234">
        <f>ROUND(E150*N150,2)</f>
        <v>0.35</v>
      </c>
      <c r="P150" s="234">
        <v>0</v>
      </c>
      <c r="Q150" s="234">
        <f>ROUND(E150*P150,2)</f>
        <v>0</v>
      </c>
      <c r="R150" s="234" t="s">
        <v>116</v>
      </c>
      <c r="S150" s="235" t="s">
        <v>116</v>
      </c>
      <c r="T150" s="221">
        <v>1.04</v>
      </c>
      <c r="U150" s="221">
        <f>ROUND(E150*T150,2)</f>
        <v>27.04</v>
      </c>
      <c r="V150" s="221"/>
      <c r="W150" s="221" t="s">
        <v>117</v>
      </c>
      <c r="X150" s="212"/>
      <c r="Y150" s="212"/>
      <c r="Z150" s="212"/>
      <c r="AA150" s="212"/>
      <c r="AB150" s="212"/>
      <c r="AC150" s="212"/>
      <c r="AD150" s="212"/>
      <c r="AE150" s="212"/>
      <c r="AF150" s="212" t="s">
        <v>118</v>
      </c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</row>
    <row r="151" spans="1:59" outlineLevel="1" x14ac:dyDescent="0.2">
      <c r="A151" s="219"/>
      <c r="B151" s="220"/>
      <c r="C151" s="246"/>
      <c r="D151" s="239"/>
      <c r="E151" s="239"/>
      <c r="F151" s="239"/>
      <c r="G151" s="239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12"/>
      <c r="Y151" s="212"/>
      <c r="Z151" s="212"/>
      <c r="AA151" s="212"/>
      <c r="AB151" s="212"/>
      <c r="AC151" s="212"/>
      <c r="AD151" s="212"/>
      <c r="AE151" s="212"/>
      <c r="AF151" s="212" t="s">
        <v>121</v>
      </c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</row>
    <row r="152" spans="1:59" ht="33.75" outlineLevel="1" x14ac:dyDescent="0.2">
      <c r="A152" s="229">
        <v>58</v>
      </c>
      <c r="B152" s="230" t="s">
        <v>256</v>
      </c>
      <c r="C152" s="243" t="s">
        <v>257</v>
      </c>
      <c r="D152" s="231" t="s">
        <v>115</v>
      </c>
      <c r="E152" s="232">
        <v>1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21</v>
      </c>
      <c r="M152" s="234">
        <f>G152*(1+L152/100)</f>
        <v>0</v>
      </c>
      <c r="N152" s="234">
        <v>1.5E-3</v>
      </c>
      <c r="O152" s="234">
        <f>ROUND(E152*N152,2)</f>
        <v>0</v>
      </c>
      <c r="P152" s="234">
        <v>0</v>
      </c>
      <c r="Q152" s="234">
        <f>ROUND(E152*P152,2)</f>
        <v>0</v>
      </c>
      <c r="R152" s="234" t="s">
        <v>116</v>
      </c>
      <c r="S152" s="235" t="s">
        <v>116</v>
      </c>
      <c r="T152" s="221">
        <v>0.85299999999999998</v>
      </c>
      <c r="U152" s="221">
        <f>ROUND(E152*T152,2)</f>
        <v>0.85</v>
      </c>
      <c r="V152" s="221"/>
      <c r="W152" s="221" t="s">
        <v>117</v>
      </c>
      <c r="X152" s="212"/>
      <c r="Y152" s="212"/>
      <c r="Z152" s="212"/>
      <c r="AA152" s="212"/>
      <c r="AB152" s="212"/>
      <c r="AC152" s="212"/>
      <c r="AD152" s="212"/>
      <c r="AE152" s="212"/>
      <c r="AF152" s="212" t="s">
        <v>118</v>
      </c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</row>
    <row r="153" spans="1:59" outlineLevel="1" x14ac:dyDescent="0.2">
      <c r="A153" s="219"/>
      <c r="B153" s="220"/>
      <c r="C153" s="246"/>
      <c r="D153" s="239"/>
      <c r="E153" s="239"/>
      <c r="F153" s="239"/>
      <c r="G153" s="239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12"/>
      <c r="Y153" s="212"/>
      <c r="Z153" s="212"/>
      <c r="AA153" s="212"/>
      <c r="AB153" s="212"/>
      <c r="AC153" s="212"/>
      <c r="AD153" s="212"/>
      <c r="AE153" s="212"/>
      <c r="AF153" s="212" t="s">
        <v>121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</row>
    <row r="154" spans="1:59" ht="33.75" outlineLevel="1" x14ac:dyDescent="0.2">
      <c r="A154" s="229">
        <v>59</v>
      </c>
      <c r="B154" s="230" t="s">
        <v>258</v>
      </c>
      <c r="C154" s="243" t="s">
        <v>259</v>
      </c>
      <c r="D154" s="231" t="s">
        <v>115</v>
      </c>
      <c r="E154" s="232">
        <v>1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21</v>
      </c>
      <c r="M154" s="234">
        <f>G154*(1+L154/100)</f>
        <v>0</v>
      </c>
      <c r="N154" s="234">
        <v>2.2200000000000002E-3</v>
      </c>
      <c r="O154" s="234">
        <f>ROUND(E154*N154,2)</f>
        <v>0</v>
      </c>
      <c r="P154" s="234">
        <v>0</v>
      </c>
      <c r="Q154" s="234">
        <f>ROUND(E154*P154,2)</f>
        <v>0</v>
      </c>
      <c r="R154" s="234" t="s">
        <v>116</v>
      </c>
      <c r="S154" s="235" t="s">
        <v>116</v>
      </c>
      <c r="T154" s="221">
        <v>1.258</v>
      </c>
      <c r="U154" s="221">
        <f>ROUND(E154*T154,2)</f>
        <v>1.26</v>
      </c>
      <c r="V154" s="221"/>
      <c r="W154" s="221" t="s">
        <v>117</v>
      </c>
      <c r="X154" s="212"/>
      <c r="Y154" s="212"/>
      <c r="Z154" s="212"/>
      <c r="AA154" s="212"/>
      <c r="AB154" s="212"/>
      <c r="AC154" s="212"/>
      <c r="AD154" s="212"/>
      <c r="AE154" s="212"/>
      <c r="AF154" s="212" t="s">
        <v>118</v>
      </c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</row>
    <row r="155" spans="1:59" outlineLevel="1" x14ac:dyDescent="0.2">
      <c r="A155" s="219"/>
      <c r="B155" s="220"/>
      <c r="C155" s="246"/>
      <c r="D155" s="239"/>
      <c r="E155" s="239"/>
      <c r="F155" s="239"/>
      <c r="G155" s="239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12"/>
      <c r="Y155" s="212"/>
      <c r="Z155" s="212"/>
      <c r="AA155" s="212"/>
      <c r="AB155" s="212"/>
      <c r="AC155" s="212"/>
      <c r="AD155" s="212"/>
      <c r="AE155" s="212"/>
      <c r="AF155" s="212" t="s">
        <v>121</v>
      </c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</row>
    <row r="156" spans="1:59" ht="33.75" outlineLevel="1" x14ac:dyDescent="0.2">
      <c r="A156" s="229">
        <v>60</v>
      </c>
      <c r="B156" s="230" t="s">
        <v>260</v>
      </c>
      <c r="C156" s="243" t="s">
        <v>261</v>
      </c>
      <c r="D156" s="231" t="s">
        <v>115</v>
      </c>
      <c r="E156" s="232">
        <v>1</v>
      </c>
      <c r="F156" s="233"/>
      <c r="G156" s="234">
        <f>ROUND(E156*F156,2)</f>
        <v>0</v>
      </c>
      <c r="H156" s="233"/>
      <c r="I156" s="234">
        <f>ROUND(E156*H156,2)</f>
        <v>0</v>
      </c>
      <c r="J156" s="233"/>
      <c r="K156" s="234">
        <f>ROUND(E156*J156,2)</f>
        <v>0</v>
      </c>
      <c r="L156" s="234">
        <v>21</v>
      </c>
      <c r="M156" s="234">
        <f>G156*(1+L156/100)</f>
        <v>0</v>
      </c>
      <c r="N156" s="234">
        <v>2.3999999999999998E-3</v>
      </c>
      <c r="O156" s="234">
        <f>ROUND(E156*N156,2)</f>
        <v>0</v>
      </c>
      <c r="P156" s="234">
        <v>0</v>
      </c>
      <c r="Q156" s="234">
        <f>ROUND(E156*P156,2)</f>
        <v>0</v>
      </c>
      <c r="R156" s="234" t="s">
        <v>116</v>
      </c>
      <c r="S156" s="235" t="s">
        <v>116</v>
      </c>
      <c r="T156" s="221">
        <v>1.363</v>
      </c>
      <c r="U156" s="221">
        <f>ROUND(E156*T156,2)</f>
        <v>1.36</v>
      </c>
      <c r="V156" s="221"/>
      <c r="W156" s="221" t="s">
        <v>117</v>
      </c>
      <c r="X156" s="212"/>
      <c r="Y156" s="212"/>
      <c r="Z156" s="212"/>
      <c r="AA156" s="212"/>
      <c r="AB156" s="212"/>
      <c r="AC156" s="212"/>
      <c r="AD156" s="212"/>
      <c r="AE156" s="212"/>
      <c r="AF156" s="212" t="s">
        <v>118</v>
      </c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</row>
    <row r="157" spans="1:59" outlineLevel="1" x14ac:dyDescent="0.2">
      <c r="A157" s="219"/>
      <c r="B157" s="220"/>
      <c r="C157" s="246"/>
      <c r="D157" s="239"/>
      <c r="E157" s="239"/>
      <c r="F157" s="239"/>
      <c r="G157" s="239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12"/>
      <c r="Y157" s="212"/>
      <c r="Z157" s="212"/>
      <c r="AA157" s="212"/>
      <c r="AB157" s="212"/>
      <c r="AC157" s="212"/>
      <c r="AD157" s="212"/>
      <c r="AE157" s="212"/>
      <c r="AF157" s="212" t="s">
        <v>121</v>
      </c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</row>
    <row r="158" spans="1:59" ht="33.75" outlineLevel="1" x14ac:dyDescent="0.2">
      <c r="A158" s="229">
        <v>61</v>
      </c>
      <c r="B158" s="230" t="s">
        <v>262</v>
      </c>
      <c r="C158" s="243" t="s">
        <v>263</v>
      </c>
      <c r="D158" s="231" t="s">
        <v>115</v>
      </c>
      <c r="E158" s="232">
        <v>1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21</v>
      </c>
      <c r="M158" s="234">
        <f>G158*(1+L158/100)</f>
        <v>0</v>
      </c>
      <c r="N158" s="234">
        <v>2.9499999999999999E-3</v>
      </c>
      <c r="O158" s="234">
        <f>ROUND(E158*N158,2)</f>
        <v>0</v>
      </c>
      <c r="P158" s="234">
        <v>0</v>
      </c>
      <c r="Q158" s="234">
        <f>ROUND(E158*P158,2)</f>
        <v>0</v>
      </c>
      <c r="R158" s="234" t="s">
        <v>116</v>
      </c>
      <c r="S158" s="235" t="s">
        <v>116</v>
      </c>
      <c r="T158" s="221">
        <v>1.675</v>
      </c>
      <c r="U158" s="221">
        <f>ROUND(E158*T158,2)</f>
        <v>1.68</v>
      </c>
      <c r="V158" s="221"/>
      <c r="W158" s="221" t="s">
        <v>117</v>
      </c>
      <c r="X158" s="212"/>
      <c r="Y158" s="212"/>
      <c r="Z158" s="212"/>
      <c r="AA158" s="212"/>
      <c r="AB158" s="212"/>
      <c r="AC158" s="212"/>
      <c r="AD158" s="212"/>
      <c r="AE158" s="212"/>
      <c r="AF158" s="212" t="s">
        <v>118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</row>
    <row r="159" spans="1:59" outlineLevel="1" x14ac:dyDescent="0.2">
      <c r="A159" s="219"/>
      <c r="B159" s="220"/>
      <c r="C159" s="246"/>
      <c r="D159" s="239"/>
      <c r="E159" s="239"/>
      <c r="F159" s="239"/>
      <c r="G159" s="239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12"/>
      <c r="Y159" s="212"/>
      <c r="Z159" s="212"/>
      <c r="AA159" s="212"/>
      <c r="AB159" s="212"/>
      <c r="AC159" s="212"/>
      <c r="AD159" s="212"/>
      <c r="AE159" s="212"/>
      <c r="AF159" s="212" t="s">
        <v>121</v>
      </c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</row>
    <row r="160" spans="1:59" outlineLevel="1" x14ac:dyDescent="0.2">
      <c r="A160" s="229">
        <v>62</v>
      </c>
      <c r="B160" s="230" t="s">
        <v>264</v>
      </c>
      <c r="C160" s="243" t="s">
        <v>265</v>
      </c>
      <c r="D160" s="231" t="s">
        <v>138</v>
      </c>
      <c r="E160" s="232">
        <v>28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21</v>
      </c>
      <c r="M160" s="234">
        <f>G160*(1+L160/100)</f>
        <v>0</v>
      </c>
      <c r="N160" s="234">
        <v>6.0000000000000002E-5</v>
      </c>
      <c r="O160" s="234">
        <f>ROUND(E160*N160,2)</f>
        <v>0</v>
      </c>
      <c r="P160" s="234">
        <v>8.4100000000000008E-3</v>
      </c>
      <c r="Q160" s="234">
        <f>ROUND(E160*P160,2)</f>
        <v>0.24</v>
      </c>
      <c r="R160" s="234" t="s">
        <v>116</v>
      </c>
      <c r="S160" s="235" t="s">
        <v>116</v>
      </c>
      <c r="T160" s="221">
        <v>0.187</v>
      </c>
      <c r="U160" s="221">
        <f>ROUND(E160*T160,2)</f>
        <v>5.24</v>
      </c>
      <c r="V160" s="221"/>
      <c r="W160" s="221" t="s">
        <v>117</v>
      </c>
      <c r="X160" s="212"/>
      <c r="Y160" s="212"/>
      <c r="Z160" s="212"/>
      <c r="AA160" s="212"/>
      <c r="AB160" s="212"/>
      <c r="AC160" s="212"/>
      <c r="AD160" s="212"/>
      <c r="AE160" s="212"/>
      <c r="AF160" s="212" t="s">
        <v>118</v>
      </c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</row>
    <row r="161" spans="1:59" outlineLevel="1" x14ac:dyDescent="0.2">
      <c r="A161" s="219"/>
      <c r="B161" s="220"/>
      <c r="C161" s="246"/>
      <c r="D161" s="239"/>
      <c r="E161" s="239"/>
      <c r="F161" s="239"/>
      <c r="G161" s="239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12"/>
      <c r="Y161" s="212"/>
      <c r="Z161" s="212"/>
      <c r="AA161" s="212"/>
      <c r="AB161" s="212"/>
      <c r="AC161" s="212"/>
      <c r="AD161" s="212"/>
      <c r="AE161" s="212"/>
      <c r="AF161" s="212" t="s">
        <v>121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</row>
    <row r="162" spans="1:59" outlineLevel="1" x14ac:dyDescent="0.2">
      <c r="A162" s="229">
        <v>63</v>
      </c>
      <c r="B162" s="230" t="s">
        <v>266</v>
      </c>
      <c r="C162" s="243" t="s">
        <v>267</v>
      </c>
      <c r="D162" s="231" t="s">
        <v>115</v>
      </c>
      <c r="E162" s="232">
        <v>4</v>
      </c>
      <c r="F162" s="233"/>
      <c r="G162" s="234">
        <f>ROUND(E162*F162,2)</f>
        <v>0</v>
      </c>
      <c r="H162" s="233"/>
      <c r="I162" s="234">
        <f>ROUND(E162*H162,2)</f>
        <v>0</v>
      </c>
      <c r="J162" s="233"/>
      <c r="K162" s="234">
        <f>ROUND(E162*J162,2)</f>
        <v>0</v>
      </c>
      <c r="L162" s="234">
        <v>21</v>
      </c>
      <c r="M162" s="234">
        <f>G162*(1+L162/100)</f>
        <v>0</v>
      </c>
      <c r="N162" s="234">
        <v>8.0999999999999996E-4</v>
      </c>
      <c r="O162" s="234">
        <f>ROUND(E162*N162,2)</f>
        <v>0</v>
      </c>
      <c r="P162" s="234">
        <v>0</v>
      </c>
      <c r="Q162" s="234">
        <f>ROUND(E162*P162,2)</f>
        <v>0</v>
      </c>
      <c r="R162" s="234" t="s">
        <v>116</v>
      </c>
      <c r="S162" s="235" t="s">
        <v>116</v>
      </c>
      <c r="T162" s="221">
        <v>0.41760000000000003</v>
      </c>
      <c r="U162" s="221">
        <f>ROUND(E162*T162,2)</f>
        <v>1.67</v>
      </c>
      <c r="V162" s="221"/>
      <c r="W162" s="221" t="s">
        <v>117</v>
      </c>
      <c r="X162" s="212"/>
      <c r="Y162" s="212"/>
      <c r="Z162" s="212"/>
      <c r="AA162" s="212"/>
      <c r="AB162" s="212"/>
      <c r="AC162" s="212"/>
      <c r="AD162" s="212"/>
      <c r="AE162" s="212"/>
      <c r="AF162" s="212" t="s">
        <v>118</v>
      </c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</row>
    <row r="163" spans="1:59" outlineLevel="1" x14ac:dyDescent="0.2">
      <c r="A163" s="219"/>
      <c r="B163" s="220"/>
      <c r="C163" s="246"/>
      <c r="D163" s="239"/>
      <c r="E163" s="239"/>
      <c r="F163" s="239"/>
      <c r="G163" s="239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12"/>
      <c r="Y163" s="212"/>
      <c r="Z163" s="212"/>
      <c r="AA163" s="212"/>
      <c r="AB163" s="212"/>
      <c r="AC163" s="212"/>
      <c r="AD163" s="212"/>
      <c r="AE163" s="212"/>
      <c r="AF163" s="212" t="s">
        <v>121</v>
      </c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</row>
    <row r="164" spans="1:59" ht="22.5" outlineLevel="1" x14ac:dyDescent="0.2">
      <c r="A164" s="229">
        <v>64</v>
      </c>
      <c r="B164" s="230" t="s">
        <v>268</v>
      </c>
      <c r="C164" s="243" t="s">
        <v>269</v>
      </c>
      <c r="D164" s="231" t="s">
        <v>115</v>
      </c>
      <c r="E164" s="232">
        <v>13</v>
      </c>
      <c r="F164" s="233"/>
      <c r="G164" s="234">
        <f>ROUND(E164*F164,2)</f>
        <v>0</v>
      </c>
      <c r="H164" s="233"/>
      <c r="I164" s="234">
        <f>ROUND(E164*H164,2)</f>
        <v>0</v>
      </c>
      <c r="J164" s="233"/>
      <c r="K164" s="234">
        <f>ROUND(E164*J164,2)</f>
        <v>0</v>
      </c>
      <c r="L164" s="234">
        <v>21</v>
      </c>
      <c r="M164" s="234">
        <f>G164*(1+L164/100)</f>
        <v>0</v>
      </c>
      <c r="N164" s="234">
        <v>1.14E-3</v>
      </c>
      <c r="O164" s="234">
        <f>ROUND(E164*N164,2)</f>
        <v>0.01</v>
      </c>
      <c r="P164" s="234">
        <v>0</v>
      </c>
      <c r="Q164" s="234">
        <f>ROUND(E164*P164,2)</f>
        <v>0</v>
      </c>
      <c r="R164" s="234" t="s">
        <v>116</v>
      </c>
      <c r="S164" s="235" t="s">
        <v>116</v>
      </c>
      <c r="T164" s="221">
        <v>1.1020000000000001</v>
      </c>
      <c r="U164" s="221">
        <f>ROUND(E164*T164,2)</f>
        <v>14.33</v>
      </c>
      <c r="V164" s="221"/>
      <c r="W164" s="221" t="s">
        <v>117</v>
      </c>
      <c r="X164" s="212"/>
      <c r="Y164" s="212"/>
      <c r="Z164" s="212"/>
      <c r="AA164" s="212"/>
      <c r="AB164" s="212"/>
      <c r="AC164" s="212"/>
      <c r="AD164" s="212"/>
      <c r="AE164" s="212"/>
      <c r="AF164" s="212" t="s">
        <v>118</v>
      </c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</row>
    <row r="165" spans="1:59" outlineLevel="1" x14ac:dyDescent="0.2">
      <c r="A165" s="219"/>
      <c r="B165" s="220"/>
      <c r="C165" s="246"/>
      <c r="D165" s="239"/>
      <c r="E165" s="239"/>
      <c r="F165" s="239"/>
      <c r="G165" s="239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12"/>
      <c r="Y165" s="212"/>
      <c r="Z165" s="212"/>
      <c r="AA165" s="212"/>
      <c r="AB165" s="212"/>
      <c r="AC165" s="212"/>
      <c r="AD165" s="212"/>
      <c r="AE165" s="212"/>
      <c r="AF165" s="212" t="s">
        <v>121</v>
      </c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</row>
    <row r="166" spans="1:59" outlineLevel="1" x14ac:dyDescent="0.2">
      <c r="A166" s="229">
        <v>65</v>
      </c>
      <c r="B166" s="230" t="s">
        <v>270</v>
      </c>
      <c r="C166" s="243" t="s">
        <v>271</v>
      </c>
      <c r="D166" s="231" t="s">
        <v>115</v>
      </c>
      <c r="E166" s="232">
        <v>8</v>
      </c>
      <c r="F166" s="233"/>
      <c r="G166" s="234">
        <f>ROUND(E166*F166,2)</f>
        <v>0</v>
      </c>
      <c r="H166" s="233"/>
      <c r="I166" s="234">
        <f>ROUND(E166*H166,2)</f>
        <v>0</v>
      </c>
      <c r="J166" s="233"/>
      <c r="K166" s="234">
        <f>ROUND(E166*J166,2)</f>
        <v>0</v>
      </c>
      <c r="L166" s="234">
        <v>21</v>
      </c>
      <c r="M166" s="234">
        <f>G166*(1+L166/100)</f>
        <v>0</v>
      </c>
      <c r="N166" s="234">
        <v>4.0000000000000003E-5</v>
      </c>
      <c r="O166" s="234">
        <f>ROUND(E166*N166,2)</f>
        <v>0</v>
      </c>
      <c r="P166" s="234">
        <v>7.0499999999999998E-3</v>
      </c>
      <c r="Q166" s="234">
        <f>ROUND(E166*P166,2)</f>
        <v>0.06</v>
      </c>
      <c r="R166" s="234" t="s">
        <v>116</v>
      </c>
      <c r="S166" s="235" t="s">
        <v>116</v>
      </c>
      <c r="T166" s="221">
        <v>9.2999999999999999E-2</v>
      </c>
      <c r="U166" s="221">
        <f>ROUND(E166*T166,2)</f>
        <v>0.74</v>
      </c>
      <c r="V166" s="221"/>
      <c r="W166" s="221" t="s">
        <v>117</v>
      </c>
      <c r="X166" s="212"/>
      <c r="Y166" s="212"/>
      <c r="Z166" s="212"/>
      <c r="AA166" s="212"/>
      <c r="AB166" s="212"/>
      <c r="AC166" s="212"/>
      <c r="AD166" s="212"/>
      <c r="AE166" s="212"/>
      <c r="AF166" s="212" t="s">
        <v>118</v>
      </c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</row>
    <row r="167" spans="1:59" outlineLevel="1" x14ac:dyDescent="0.2">
      <c r="A167" s="219"/>
      <c r="B167" s="220"/>
      <c r="C167" s="246"/>
      <c r="D167" s="239"/>
      <c r="E167" s="239"/>
      <c r="F167" s="239"/>
      <c r="G167" s="239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12"/>
      <c r="Y167" s="212"/>
      <c r="Z167" s="212"/>
      <c r="AA167" s="212"/>
      <c r="AB167" s="212"/>
      <c r="AC167" s="212"/>
      <c r="AD167" s="212"/>
      <c r="AE167" s="212"/>
      <c r="AF167" s="212" t="s">
        <v>121</v>
      </c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</row>
    <row r="168" spans="1:59" ht="22.5" outlineLevel="1" x14ac:dyDescent="0.2">
      <c r="A168" s="229">
        <v>66</v>
      </c>
      <c r="B168" s="230" t="s">
        <v>272</v>
      </c>
      <c r="C168" s="243" t="s">
        <v>273</v>
      </c>
      <c r="D168" s="231" t="s">
        <v>115</v>
      </c>
      <c r="E168" s="232">
        <v>7</v>
      </c>
      <c r="F168" s="233"/>
      <c r="G168" s="234">
        <f>ROUND(E168*F168,2)</f>
        <v>0</v>
      </c>
      <c r="H168" s="233"/>
      <c r="I168" s="234">
        <f>ROUND(E168*H168,2)</f>
        <v>0</v>
      </c>
      <c r="J168" s="233"/>
      <c r="K168" s="234">
        <f>ROUND(E168*J168,2)</f>
        <v>0</v>
      </c>
      <c r="L168" s="234">
        <v>21</v>
      </c>
      <c r="M168" s="234">
        <f>G168*(1+L168/100)</f>
        <v>0</v>
      </c>
      <c r="N168" s="234">
        <v>4.0000000000000003E-5</v>
      </c>
      <c r="O168" s="234">
        <f>ROUND(E168*N168,2)</f>
        <v>0</v>
      </c>
      <c r="P168" s="234">
        <v>8.4799999999999997E-3</v>
      </c>
      <c r="Q168" s="234">
        <f>ROUND(E168*P168,2)</f>
        <v>0.06</v>
      </c>
      <c r="R168" s="234" t="s">
        <v>116</v>
      </c>
      <c r="S168" s="235" t="s">
        <v>116</v>
      </c>
      <c r="T168" s="221">
        <v>3.1E-2</v>
      </c>
      <c r="U168" s="221">
        <f>ROUND(E168*T168,2)</f>
        <v>0.22</v>
      </c>
      <c r="V168" s="221"/>
      <c r="W168" s="221" t="s">
        <v>117</v>
      </c>
      <c r="X168" s="212"/>
      <c r="Y168" s="212"/>
      <c r="Z168" s="212"/>
      <c r="AA168" s="212"/>
      <c r="AB168" s="212"/>
      <c r="AC168" s="212"/>
      <c r="AD168" s="212"/>
      <c r="AE168" s="212"/>
      <c r="AF168" s="212" t="s">
        <v>118</v>
      </c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</row>
    <row r="169" spans="1:59" outlineLevel="1" x14ac:dyDescent="0.2">
      <c r="A169" s="219"/>
      <c r="B169" s="220"/>
      <c r="C169" s="246"/>
      <c r="D169" s="239"/>
      <c r="E169" s="239"/>
      <c r="F169" s="239"/>
      <c r="G169" s="239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12"/>
      <c r="Y169" s="212"/>
      <c r="Z169" s="212"/>
      <c r="AA169" s="212"/>
      <c r="AB169" s="212"/>
      <c r="AC169" s="212"/>
      <c r="AD169" s="212"/>
      <c r="AE169" s="212"/>
      <c r="AF169" s="212" t="s">
        <v>121</v>
      </c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</row>
    <row r="170" spans="1:59" outlineLevel="1" x14ac:dyDescent="0.2">
      <c r="A170" s="229">
        <v>67</v>
      </c>
      <c r="B170" s="230" t="s">
        <v>274</v>
      </c>
      <c r="C170" s="243" t="s">
        <v>275</v>
      </c>
      <c r="D170" s="231" t="s">
        <v>138</v>
      </c>
      <c r="E170" s="232">
        <v>18</v>
      </c>
      <c r="F170" s="233"/>
      <c r="G170" s="234">
        <f>ROUND(E170*F170,2)</f>
        <v>0</v>
      </c>
      <c r="H170" s="233"/>
      <c r="I170" s="234">
        <f>ROUND(E170*H170,2)</f>
        <v>0</v>
      </c>
      <c r="J170" s="233"/>
      <c r="K170" s="234">
        <f>ROUND(E170*J170,2)</f>
        <v>0</v>
      </c>
      <c r="L170" s="234">
        <v>21</v>
      </c>
      <c r="M170" s="234">
        <f>G170*(1+L170/100)</f>
        <v>0</v>
      </c>
      <c r="N170" s="234">
        <v>0</v>
      </c>
      <c r="O170" s="234">
        <f>ROUND(E170*N170,2)</f>
        <v>0</v>
      </c>
      <c r="P170" s="234">
        <v>0</v>
      </c>
      <c r="Q170" s="234">
        <f>ROUND(E170*P170,2)</f>
        <v>0</v>
      </c>
      <c r="R170" s="234" t="s">
        <v>116</v>
      </c>
      <c r="S170" s="235" t="s">
        <v>116</v>
      </c>
      <c r="T170" s="221">
        <v>1.7999999999999999E-2</v>
      </c>
      <c r="U170" s="221">
        <f>ROUND(E170*T170,2)</f>
        <v>0.32</v>
      </c>
      <c r="V170" s="221"/>
      <c r="W170" s="221" t="s">
        <v>117</v>
      </c>
      <c r="X170" s="212"/>
      <c r="Y170" s="212"/>
      <c r="Z170" s="212"/>
      <c r="AA170" s="212"/>
      <c r="AB170" s="212"/>
      <c r="AC170" s="212"/>
      <c r="AD170" s="212"/>
      <c r="AE170" s="212"/>
      <c r="AF170" s="212" t="s">
        <v>118</v>
      </c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</row>
    <row r="171" spans="1:59" outlineLevel="1" x14ac:dyDescent="0.2">
      <c r="A171" s="219"/>
      <c r="B171" s="220"/>
      <c r="C171" s="246"/>
      <c r="D171" s="239"/>
      <c r="E171" s="239"/>
      <c r="F171" s="239"/>
      <c r="G171" s="239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12"/>
      <c r="Y171" s="212"/>
      <c r="Z171" s="212"/>
      <c r="AA171" s="212"/>
      <c r="AB171" s="212"/>
      <c r="AC171" s="212"/>
      <c r="AD171" s="212"/>
      <c r="AE171" s="212"/>
      <c r="AF171" s="212" t="s">
        <v>121</v>
      </c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</row>
    <row r="172" spans="1:59" ht="22.5" outlineLevel="1" x14ac:dyDescent="0.2">
      <c r="A172" s="229">
        <v>68</v>
      </c>
      <c r="B172" s="230" t="s">
        <v>276</v>
      </c>
      <c r="C172" s="243" t="s">
        <v>277</v>
      </c>
      <c r="D172" s="231" t="s">
        <v>138</v>
      </c>
      <c r="E172" s="232">
        <v>38</v>
      </c>
      <c r="F172" s="233"/>
      <c r="G172" s="234">
        <f>ROUND(E172*F172,2)</f>
        <v>0</v>
      </c>
      <c r="H172" s="233"/>
      <c r="I172" s="234">
        <f>ROUND(E172*H172,2)</f>
        <v>0</v>
      </c>
      <c r="J172" s="233"/>
      <c r="K172" s="234">
        <f>ROUND(E172*J172,2)</f>
        <v>0</v>
      </c>
      <c r="L172" s="234">
        <v>21</v>
      </c>
      <c r="M172" s="234">
        <f>G172*(1+L172/100)</f>
        <v>0</v>
      </c>
      <c r="N172" s="234">
        <v>0</v>
      </c>
      <c r="O172" s="234">
        <f>ROUND(E172*N172,2)</f>
        <v>0</v>
      </c>
      <c r="P172" s="234">
        <v>0</v>
      </c>
      <c r="Q172" s="234">
        <f>ROUND(E172*P172,2)</f>
        <v>0</v>
      </c>
      <c r="R172" s="234" t="s">
        <v>116</v>
      </c>
      <c r="S172" s="235" t="s">
        <v>116</v>
      </c>
      <c r="T172" s="221">
        <v>2.1000000000000001E-2</v>
      </c>
      <c r="U172" s="221">
        <f>ROUND(E172*T172,2)</f>
        <v>0.8</v>
      </c>
      <c r="V172" s="221"/>
      <c r="W172" s="221" t="s">
        <v>117</v>
      </c>
      <c r="X172" s="212"/>
      <c r="Y172" s="212"/>
      <c r="Z172" s="212"/>
      <c r="AA172" s="212"/>
      <c r="AB172" s="212"/>
      <c r="AC172" s="212"/>
      <c r="AD172" s="212"/>
      <c r="AE172" s="212"/>
      <c r="AF172" s="212" t="s">
        <v>118</v>
      </c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</row>
    <row r="173" spans="1:59" outlineLevel="1" x14ac:dyDescent="0.2">
      <c r="A173" s="219"/>
      <c r="B173" s="220"/>
      <c r="C173" s="246"/>
      <c r="D173" s="239"/>
      <c r="E173" s="239"/>
      <c r="F173" s="239"/>
      <c r="G173" s="239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12"/>
      <c r="Y173" s="212"/>
      <c r="Z173" s="212"/>
      <c r="AA173" s="212"/>
      <c r="AB173" s="212"/>
      <c r="AC173" s="212"/>
      <c r="AD173" s="212"/>
      <c r="AE173" s="212"/>
      <c r="AF173" s="212" t="s">
        <v>121</v>
      </c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</row>
    <row r="174" spans="1:59" ht="22.5" outlineLevel="1" x14ac:dyDescent="0.2">
      <c r="A174" s="229">
        <v>69</v>
      </c>
      <c r="B174" s="230" t="s">
        <v>278</v>
      </c>
      <c r="C174" s="243" t="s">
        <v>279</v>
      </c>
      <c r="D174" s="231" t="s">
        <v>138</v>
      </c>
      <c r="E174" s="232">
        <v>27</v>
      </c>
      <c r="F174" s="233"/>
      <c r="G174" s="234">
        <f>ROUND(E174*F174,2)</f>
        <v>0</v>
      </c>
      <c r="H174" s="233"/>
      <c r="I174" s="234">
        <f>ROUND(E174*H174,2)</f>
        <v>0</v>
      </c>
      <c r="J174" s="233"/>
      <c r="K174" s="234">
        <f>ROUND(E174*J174,2)</f>
        <v>0</v>
      </c>
      <c r="L174" s="234">
        <v>21</v>
      </c>
      <c r="M174" s="234">
        <f>G174*(1+L174/100)</f>
        <v>0</v>
      </c>
      <c r="N174" s="234">
        <v>0</v>
      </c>
      <c r="O174" s="234">
        <f>ROUND(E174*N174,2)</f>
        <v>0</v>
      </c>
      <c r="P174" s="234">
        <v>0</v>
      </c>
      <c r="Q174" s="234">
        <f>ROUND(E174*P174,2)</f>
        <v>0</v>
      </c>
      <c r="R174" s="234" t="s">
        <v>116</v>
      </c>
      <c r="S174" s="235" t="s">
        <v>116</v>
      </c>
      <c r="T174" s="221">
        <v>3.2000000000000001E-2</v>
      </c>
      <c r="U174" s="221">
        <f>ROUND(E174*T174,2)</f>
        <v>0.86</v>
      </c>
      <c r="V174" s="221"/>
      <c r="W174" s="221" t="s">
        <v>117</v>
      </c>
      <c r="X174" s="212"/>
      <c r="Y174" s="212"/>
      <c r="Z174" s="212"/>
      <c r="AA174" s="212"/>
      <c r="AB174" s="212"/>
      <c r="AC174" s="212"/>
      <c r="AD174" s="212"/>
      <c r="AE174" s="212"/>
      <c r="AF174" s="212" t="s">
        <v>118</v>
      </c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</row>
    <row r="175" spans="1:59" outlineLevel="1" x14ac:dyDescent="0.2">
      <c r="A175" s="219"/>
      <c r="B175" s="220"/>
      <c r="C175" s="246"/>
      <c r="D175" s="239"/>
      <c r="E175" s="239"/>
      <c r="F175" s="239"/>
      <c r="G175" s="239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12"/>
      <c r="Y175" s="212"/>
      <c r="Z175" s="212"/>
      <c r="AA175" s="212"/>
      <c r="AB175" s="212"/>
      <c r="AC175" s="212"/>
      <c r="AD175" s="212"/>
      <c r="AE175" s="212"/>
      <c r="AF175" s="212" t="s">
        <v>121</v>
      </c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</row>
    <row r="176" spans="1:59" outlineLevel="1" x14ac:dyDescent="0.2">
      <c r="A176" s="229">
        <v>70</v>
      </c>
      <c r="B176" s="230" t="s">
        <v>280</v>
      </c>
      <c r="C176" s="243" t="s">
        <v>281</v>
      </c>
      <c r="D176" s="231" t="s">
        <v>138</v>
      </c>
      <c r="E176" s="232">
        <v>26</v>
      </c>
      <c r="F176" s="233"/>
      <c r="G176" s="234">
        <f>ROUND(E176*F176,2)</f>
        <v>0</v>
      </c>
      <c r="H176" s="233"/>
      <c r="I176" s="234">
        <f>ROUND(E176*H176,2)</f>
        <v>0</v>
      </c>
      <c r="J176" s="233"/>
      <c r="K176" s="234">
        <f>ROUND(E176*J176,2)</f>
        <v>0</v>
      </c>
      <c r="L176" s="234">
        <v>21</v>
      </c>
      <c r="M176" s="234">
        <f>G176*(1+L176/100)</f>
        <v>0</v>
      </c>
      <c r="N176" s="234">
        <v>0</v>
      </c>
      <c r="O176" s="234">
        <f>ROUND(E176*N176,2)</f>
        <v>0</v>
      </c>
      <c r="P176" s="234">
        <v>0</v>
      </c>
      <c r="Q176" s="234">
        <f>ROUND(E176*P176,2)</f>
        <v>0</v>
      </c>
      <c r="R176" s="234" t="s">
        <v>116</v>
      </c>
      <c r="S176" s="235" t="s">
        <v>116</v>
      </c>
      <c r="T176" s="221">
        <v>4.2000000000000003E-2</v>
      </c>
      <c r="U176" s="221">
        <f>ROUND(E176*T176,2)</f>
        <v>1.0900000000000001</v>
      </c>
      <c r="V176" s="221"/>
      <c r="W176" s="221" t="s">
        <v>117</v>
      </c>
      <c r="X176" s="212"/>
      <c r="Y176" s="212"/>
      <c r="Z176" s="212"/>
      <c r="AA176" s="212"/>
      <c r="AB176" s="212"/>
      <c r="AC176" s="212"/>
      <c r="AD176" s="212"/>
      <c r="AE176" s="212"/>
      <c r="AF176" s="212" t="s">
        <v>118</v>
      </c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</row>
    <row r="177" spans="1:59" outlineLevel="1" x14ac:dyDescent="0.2">
      <c r="A177" s="219"/>
      <c r="B177" s="220"/>
      <c r="C177" s="246"/>
      <c r="D177" s="239"/>
      <c r="E177" s="239"/>
      <c r="F177" s="239"/>
      <c r="G177" s="239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12"/>
      <c r="Y177" s="212"/>
      <c r="Z177" s="212"/>
      <c r="AA177" s="212"/>
      <c r="AB177" s="212"/>
      <c r="AC177" s="212"/>
      <c r="AD177" s="212"/>
      <c r="AE177" s="212"/>
      <c r="AF177" s="212" t="s">
        <v>121</v>
      </c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</row>
    <row r="178" spans="1:59" outlineLevel="1" x14ac:dyDescent="0.2">
      <c r="A178" s="229">
        <v>71</v>
      </c>
      <c r="B178" s="230" t="s">
        <v>282</v>
      </c>
      <c r="C178" s="243" t="s">
        <v>283</v>
      </c>
      <c r="D178" s="231" t="s">
        <v>115</v>
      </c>
      <c r="E178" s="232">
        <v>2</v>
      </c>
      <c r="F178" s="233"/>
      <c r="G178" s="234">
        <f>ROUND(E178*F178,2)</f>
        <v>0</v>
      </c>
      <c r="H178" s="233"/>
      <c r="I178" s="234">
        <f>ROUND(E178*H178,2)</f>
        <v>0</v>
      </c>
      <c r="J178" s="233"/>
      <c r="K178" s="234">
        <f>ROUND(E178*J178,2)</f>
        <v>0</v>
      </c>
      <c r="L178" s="234">
        <v>21</v>
      </c>
      <c r="M178" s="234">
        <f>G178*(1+L178/100)</f>
        <v>0</v>
      </c>
      <c r="N178" s="234">
        <v>1.5E-3</v>
      </c>
      <c r="O178" s="234">
        <f>ROUND(E178*N178,2)</f>
        <v>0</v>
      </c>
      <c r="P178" s="234">
        <v>0</v>
      </c>
      <c r="Q178" s="234">
        <f>ROUND(E178*P178,2)</f>
        <v>0</v>
      </c>
      <c r="R178" s="234" t="s">
        <v>139</v>
      </c>
      <c r="S178" s="235" t="s">
        <v>140</v>
      </c>
      <c r="T178" s="221">
        <v>0.85299999999999998</v>
      </c>
      <c r="U178" s="221">
        <f>ROUND(E178*T178,2)</f>
        <v>1.71</v>
      </c>
      <c r="V178" s="221"/>
      <c r="W178" s="221" t="s">
        <v>117</v>
      </c>
      <c r="X178" s="212"/>
      <c r="Y178" s="212"/>
      <c r="Z178" s="212"/>
      <c r="AA178" s="212"/>
      <c r="AB178" s="212"/>
      <c r="AC178" s="212"/>
      <c r="AD178" s="212"/>
      <c r="AE178" s="212"/>
      <c r="AF178" s="212" t="s">
        <v>118</v>
      </c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</row>
    <row r="179" spans="1:59" outlineLevel="1" x14ac:dyDescent="0.2">
      <c r="A179" s="219"/>
      <c r="B179" s="220"/>
      <c r="C179" s="246"/>
      <c r="D179" s="239"/>
      <c r="E179" s="239"/>
      <c r="F179" s="239"/>
      <c r="G179" s="239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12"/>
      <c r="Y179" s="212"/>
      <c r="Z179" s="212"/>
      <c r="AA179" s="212"/>
      <c r="AB179" s="212"/>
      <c r="AC179" s="212"/>
      <c r="AD179" s="212"/>
      <c r="AE179" s="212"/>
      <c r="AF179" s="212" t="s">
        <v>121</v>
      </c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</row>
    <row r="180" spans="1:59" ht="22.5" outlineLevel="1" x14ac:dyDescent="0.2">
      <c r="A180" s="229">
        <v>72</v>
      </c>
      <c r="B180" s="230" t="s">
        <v>284</v>
      </c>
      <c r="C180" s="243" t="s">
        <v>285</v>
      </c>
      <c r="D180" s="231" t="s">
        <v>115</v>
      </c>
      <c r="E180" s="232">
        <v>8</v>
      </c>
      <c r="F180" s="233"/>
      <c r="G180" s="234">
        <f>ROUND(E180*F180,2)</f>
        <v>0</v>
      </c>
      <c r="H180" s="233"/>
      <c r="I180" s="234">
        <f>ROUND(E180*H180,2)</f>
        <v>0</v>
      </c>
      <c r="J180" s="233"/>
      <c r="K180" s="234">
        <f>ROUND(E180*J180,2)</f>
        <v>0</v>
      </c>
      <c r="L180" s="234">
        <v>21</v>
      </c>
      <c r="M180" s="234">
        <f>G180*(1+L180/100)</f>
        <v>0</v>
      </c>
      <c r="N180" s="234">
        <v>1.2E-4</v>
      </c>
      <c r="O180" s="234">
        <f>ROUND(E180*N180,2)</f>
        <v>0</v>
      </c>
      <c r="P180" s="234">
        <v>0</v>
      </c>
      <c r="Q180" s="234">
        <f>ROUND(E180*P180,2)</f>
        <v>0</v>
      </c>
      <c r="R180" s="234" t="s">
        <v>116</v>
      </c>
      <c r="S180" s="235" t="s">
        <v>116</v>
      </c>
      <c r="T180" s="221">
        <v>0</v>
      </c>
      <c r="U180" s="221">
        <f>ROUND(E180*T180,2)</f>
        <v>0</v>
      </c>
      <c r="V180" s="221"/>
      <c r="W180" s="221" t="s">
        <v>154</v>
      </c>
      <c r="X180" s="212"/>
      <c r="Y180" s="212"/>
      <c r="Z180" s="212"/>
      <c r="AA180" s="212"/>
      <c r="AB180" s="212"/>
      <c r="AC180" s="212"/>
      <c r="AD180" s="212"/>
      <c r="AE180" s="212"/>
      <c r="AF180" s="212" t="s">
        <v>155</v>
      </c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</row>
    <row r="181" spans="1:59" outlineLevel="1" x14ac:dyDescent="0.2">
      <c r="A181" s="219"/>
      <c r="B181" s="220"/>
      <c r="C181" s="246"/>
      <c r="D181" s="239"/>
      <c r="E181" s="239"/>
      <c r="F181" s="239"/>
      <c r="G181" s="239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12"/>
      <c r="Y181" s="212"/>
      <c r="Z181" s="212"/>
      <c r="AA181" s="212"/>
      <c r="AB181" s="212"/>
      <c r="AC181" s="212"/>
      <c r="AD181" s="212"/>
      <c r="AE181" s="212"/>
      <c r="AF181" s="212" t="s">
        <v>121</v>
      </c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</row>
    <row r="182" spans="1:59" ht="22.5" outlineLevel="1" x14ac:dyDescent="0.2">
      <c r="A182" s="229">
        <v>73</v>
      </c>
      <c r="B182" s="230" t="s">
        <v>286</v>
      </c>
      <c r="C182" s="243" t="s">
        <v>287</v>
      </c>
      <c r="D182" s="231" t="s">
        <v>115</v>
      </c>
      <c r="E182" s="232">
        <v>8</v>
      </c>
      <c r="F182" s="233"/>
      <c r="G182" s="234">
        <f>ROUND(E182*F182,2)</f>
        <v>0</v>
      </c>
      <c r="H182" s="233"/>
      <c r="I182" s="234">
        <f>ROUND(E182*H182,2)</f>
        <v>0</v>
      </c>
      <c r="J182" s="233"/>
      <c r="K182" s="234">
        <f>ROUND(E182*J182,2)</f>
        <v>0</v>
      </c>
      <c r="L182" s="234">
        <v>21</v>
      </c>
      <c r="M182" s="234">
        <f>G182*(1+L182/100)</f>
        <v>0</v>
      </c>
      <c r="N182" s="234">
        <v>1.9000000000000001E-4</v>
      </c>
      <c r="O182" s="234">
        <f>ROUND(E182*N182,2)</f>
        <v>0</v>
      </c>
      <c r="P182" s="234">
        <v>0</v>
      </c>
      <c r="Q182" s="234">
        <f>ROUND(E182*P182,2)</f>
        <v>0</v>
      </c>
      <c r="R182" s="234" t="s">
        <v>116</v>
      </c>
      <c r="S182" s="235" t="s">
        <v>116</v>
      </c>
      <c r="T182" s="221">
        <v>0</v>
      </c>
      <c r="U182" s="221">
        <f>ROUND(E182*T182,2)</f>
        <v>0</v>
      </c>
      <c r="V182" s="221"/>
      <c r="W182" s="221" t="s">
        <v>154</v>
      </c>
      <c r="X182" s="212"/>
      <c r="Y182" s="212"/>
      <c r="Z182" s="212"/>
      <c r="AA182" s="212"/>
      <c r="AB182" s="212"/>
      <c r="AC182" s="212"/>
      <c r="AD182" s="212"/>
      <c r="AE182" s="212"/>
      <c r="AF182" s="212" t="s">
        <v>155</v>
      </c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</row>
    <row r="183" spans="1:59" outlineLevel="1" x14ac:dyDescent="0.2">
      <c r="A183" s="219"/>
      <c r="B183" s="220"/>
      <c r="C183" s="246"/>
      <c r="D183" s="239"/>
      <c r="E183" s="239"/>
      <c r="F183" s="239"/>
      <c r="G183" s="239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12"/>
      <c r="Y183" s="212"/>
      <c r="Z183" s="212"/>
      <c r="AA183" s="212"/>
      <c r="AB183" s="212"/>
      <c r="AC183" s="212"/>
      <c r="AD183" s="212"/>
      <c r="AE183" s="212"/>
      <c r="AF183" s="212" t="s">
        <v>121</v>
      </c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</row>
    <row r="184" spans="1:59" ht="22.5" outlineLevel="1" x14ac:dyDescent="0.2">
      <c r="A184" s="229">
        <v>74</v>
      </c>
      <c r="B184" s="230" t="s">
        <v>288</v>
      </c>
      <c r="C184" s="243" t="s">
        <v>289</v>
      </c>
      <c r="D184" s="231" t="s">
        <v>115</v>
      </c>
      <c r="E184" s="232">
        <v>16</v>
      </c>
      <c r="F184" s="233"/>
      <c r="G184" s="234">
        <f>ROUND(E184*F184,2)</f>
        <v>0</v>
      </c>
      <c r="H184" s="233"/>
      <c r="I184" s="234">
        <f>ROUND(E184*H184,2)</f>
        <v>0</v>
      </c>
      <c r="J184" s="233"/>
      <c r="K184" s="234">
        <f>ROUND(E184*J184,2)</f>
        <v>0</v>
      </c>
      <c r="L184" s="234">
        <v>21</v>
      </c>
      <c r="M184" s="234">
        <f>G184*(1+L184/100)</f>
        <v>0</v>
      </c>
      <c r="N184" s="234">
        <v>2.5999999999999998E-4</v>
      </c>
      <c r="O184" s="234">
        <f>ROUND(E184*N184,2)</f>
        <v>0</v>
      </c>
      <c r="P184" s="234">
        <v>0</v>
      </c>
      <c r="Q184" s="234">
        <f>ROUND(E184*P184,2)</f>
        <v>0</v>
      </c>
      <c r="R184" s="234" t="s">
        <v>116</v>
      </c>
      <c r="S184" s="235" t="s">
        <v>116</v>
      </c>
      <c r="T184" s="221">
        <v>0</v>
      </c>
      <c r="U184" s="221">
        <f>ROUND(E184*T184,2)</f>
        <v>0</v>
      </c>
      <c r="V184" s="221"/>
      <c r="W184" s="221" t="s">
        <v>154</v>
      </c>
      <c r="X184" s="212"/>
      <c r="Y184" s="212"/>
      <c r="Z184" s="212"/>
      <c r="AA184" s="212"/>
      <c r="AB184" s="212"/>
      <c r="AC184" s="212"/>
      <c r="AD184" s="212"/>
      <c r="AE184" s="212"/>
      <c r="AF184" s="212" t="s">
        <v>155</v>
      </c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</row>
    <row r="185" spans="1:59" outlineLevel="1" x14ac:dyDescent="0.2">
      <c r="A185" s="219"/>
      <c r="B185" s="220"/>
      <c r="C185" s="246"/>
      <c r="D185" s="239"/>
      <c r="E185" s="239"/>
      <c r="F185" s="239"/>
      <c r="G185" s="239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12"/>
      <c r="Y185" s="212"/>
      <c r="Z185" s="212"/>
      <c r="AA185" s="212"/>
      <c r="AB185" s="212"/>
      <c r="AC185" s="212"/>
      <c r="AD185" s="212"/>
      <c r="AE185" s="212"/>
      <c r="AF185" s="212" t="s">
        <v>121</v>
      </c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</row>
    <row r="186" spans="1:59" ht="22.5" outlineLevel="1" x14ac:dyDescent="0.2">
      <c r="A186" s="229">
        <v>75</v>
      </c>
      <c r="B186" s="230" t="s">
        <v>290</v>
      </c>
      <c r="C186" s="243" t="s">
        <v>291</v>
      </c>
      <c r="D186" s="231" t="s">
        <v>115</v>
      </c>
      <c r="E186" s="232">
        <v>20</v>
      </c>
      <c r="F186" s="233"/>
      <c r="G186" s="234">
        <f>ROUND(E186*F186,2)</f>
        <v>0</v>
      </c>
      <c r="H186" s="233"/>
      <c r="I186" s="234">
        <f>ROUND(E186*H186,2)</f>
        <v>0</v>
      </c>
      <c r="J186" s="233"/>
      <c r="K186" s="234">
        <f>ROUND(E186*J186,2)</f>
        <v>0</v>
      </c>
      <c r="L186" s="234">
        <v>21</v>
      </c>
      <c r="M186" s="234">
        <f>G186*(1+L186/100)</f>
        <v>0</v>
      </c>
      <c r="N186" s="234">
        <v>4.8999999999999998E-4</v>
      </c>
      <c r="O186" s="234">
        <f>ROUND(E186*N186,2)</f>
        <v>0.01</v>
      </c>
      <c r="P186" s="234">
        <v>0</v>
      </c>
      <c r="Q186" s="234">
        <f>ROUND(E186*P186,2)</f>
        <v>0</v>
      </c>
      <c r="R186" s="234" t="s">
        <v>116</v>
      </c>
      <c r="S186" s="235" t="s">
        <v>116</v>
      </c>
      <c r="T186" s="221">
        <v>0</v>
      </c>
      <c r="U186" s="221">
        <f>ROUND(E186*T186,2)</f>
        <v>0</v>
      </c>
      <c r="V186" s="221"/>
      <c r="W186" s="221" t="s">
        <v>154</v>
      </c>
      <c r="X186" s="212"/>
      <c r="Y186" s="212"/>
      <c r="Z186" s="212"/>
      <c r="AA186" s="212"/>
      <c r="AB186" s="212"/>
      <c r="AC186" s="212"/>
      <c r="AD186" s="212"/>
      <c r="AE186" s="212"/>
      <c r="AF186" s="212" t="s">
        <v>155</v>
      </c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</row>
    <row r="187" spans="1:59" outlineLevel="1" x14ac:dyDescent="0.2">
      <c r="A187" s="219"/>
      <c r="B187" s="220"/>
      <c r="C187" s="246"/>
      <c r="D187" s="239"/>
      <c r="E187" s="239"/>
      <c r="F187" s="239"/>
      <c r="G187" s="239"/>
      <c r="H187" s="221"/>
      <c r="I187" s="221"/>
      <c r="J187" s="221"/>
      <c r="K187" s="221"/>
      <c r="L187" s="221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1"/>
      <c r="X187" s="212"/>
      <c r="Y187" s="212"/>
      <c r="Z187" s="212"/>
      <c r="AA187" s="212"/>
      <c r="AB187" s="212"/>
      <c r="AC187" s="212"/>
      <c r="AD187" s="212"/>
      <c r="AE187" s="212"/>
      <c r="AF187" s="212" t="s">
        <v>121</v>
      </c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</row>
    <row r="188" spans="1:59" ht="22.5" outlineLevel="1" x14ac:dyDescent="0.2">
      <c r="A188" s="229">
        <v>76</v>
      </c>
      <c r="B188" s="230" t="s">
        <v>292</v>
      </c>
      <c r="C188" s="243" t="s">
        <v>293</v>
      </c>
      <c r="D188" s="231" t="s">
        <v>115</v>
      </c>
      <c r="E188" s="232">
        <v>20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21</v>
      </c>
      <c r="M188" s="234">
        <f>G188*(1+L188/100)</f>
        <v>0</v>
      </c>
      <c r="N188" s="234">
        <v>1.2199999999999999E-3</v>
      </c>
      <c r="O188" s="234">
        <f>ROUND(E188*N188,2)</f>
        <v>0.02</v>
      </c>
      <c r="P188" s="234">
        <v>0</v>
      </c>
      <c r="Q188" s="234">
        <f>ROUND(E188*P188,2)</f>
        <v>0</v>
      </c>
      <c r="R188" s="234" t="s">
        <v>116</v>
      </c>
      <c r="S188" s="235" t="s">
        <v>116</v>
      </c>
      <c r="T188" s="221">
        <v>0</v>
      </c>
      <c r="U188" s="221">
        <f>ROUND(E188*T188,2)</f>
        <v>0</v>
      </c>
      <c r="V188" s="221"/>
      <c r="W188" s="221" t="s">
        <v>154</v>
      </c>
      <c r="X188" s="212"/>
      <c r="Y188" s="212"/>
      <c r="Z188" s="212"/>
      <c r="AA188" s="212"/>
      <c r="AB188" s="212"/>
      <c r="AC188" s="212"/>
      <c r="AD188" s="212"/>
      <c r="AE188" s="212"/>
      <c r="AF188" s="212" t="s">
        <v>155</v>
      </c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</row>
    <row r="189" spans="1:59" outlineLevel="1" x14ac:dyDescent="0.2">
      <c r="A189" s="219"/>
      <c r="B189" s="220"/>
      <c r="C189" s="246"/>
      <c r="D189" s="239"/>
      <c r="E189" s="239"/>
      <c r="F189" s="239"/>
      <c r="G189" s="239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12"/>
      <c r="Y189" s="212"/>
      <c r="Z189" s="212"/>
      <c r="AA189" s="212"/>
      <c r="AB189" s="212"/>
      <c r="AC189" s="212"/>
      <c r="AD189" s="212"/>
      <c r="AE189" s="212"/>
      <c r="AF189" s="212" t="s">
        <v>121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</row>
    <row r="190" spans="1:59" outlineLevel="1" x14ac:dyDescent="0.2">
      <c r="A190" s="229">
        <v>77</v>
      </c>
      <c r="B190" s="230" t="s">
        <v>294</v>
      </c>
      <c r="C190" s="243" t="s">
        <v>295</v>
      </c>
      <c r="D190" s="231" t="s">
        <v>166</v>
      </c>
      <c r="E190" s="232">
        <v>1.2371799999999999</v>
      </c>
      <c r="F190" s="233"/>
      <c r="G190" s="234">
        <f>ROUND(E190*F190,2)</f>
        <v>0</v>
      </c>
      <c r="H190" s="233"/>
      <c r="I190" s="234">
        <f>ROUND(E190*H190,2)</f>
        <v>0</v>
      </c>
      <c r="J190" s="233"/>
      <c r="K190" s="234">
        <f>ROUND(E190*J190,2)</f>
        <v>0</v>
      </c>
      <c r="L190" s="234">
        <v>21</v>
      </c>
      <c r="M190" s="234">
        <f>G190*(1+L190/100)</f>
        <v>0</v>
      </c>
      <c r="N190" s="234">
        <v>0</v>
      </c>
      <c r="O190" s="234">
        <f>ROUND(E190*N190,2)</f>
        <v>0</v>
      </c>
      <c r="P190" s="234">
        <v>0</v>
      </c>
      <c r="Q190" s="234">
        <f>ROUND(E190*P190,2)</f>
        <v>0</v>
      </c>
      <c r="R190" s="234" t="s">
        <v>116</v>
      </c>
      <c r="S190" s="235" t="s">
        <v>116</v>
      </c>
      <c r="T190" s="221">
        <v>3.5630000000000002</v>
      </c>
      <c r="U190" s="221">
        <f>ROUND(E190*T190,2)</f>
        <v>4.41</v>
      </c>
      <c r="V190" s="221"/>
      <c r="W190" s="221" t="s">
        <v>167</v>
      </c>
      <c r="X190" s="212"/>
      <c r="Y190" s="212"/>
      <c r="Z190" s="212"/>
      <c r="AA190" s="212"/>
      <c r="AB190" s="212"/>
      <c r="AC190" s="212"/>
      <c r="AD190" s="212"/>
      <c r="AE190" s="212"/>
      <c r="AF190" s="212" t="s">
        <v>168</v>
      </c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</row>
    <row r="191" spans="1:59" outlineLevel="1" x14ac:dyDescent="0.2">
      <c r="A191" s="219"/>
      <c r="B191" s="220"/>
      <c r="C191" s="246"/>
      <c r="D191" s="239"/>
      <c r="E191" s="239"/>
      <c r="F191" s="239"/>
      <c r="G191" s="239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12"/>
      <c r="Y191" s="212"/>
      <c r="Z191" s="212"/>
      <c r="AA191" s="212"/>
      <c r="AB191" s="212"/>
      <c r="AC191" s="212"/>
      <c r="AD191" s="212"/>
      <c r="AE191" s="212"/>
      <c r="AF191" s="212" t="s">
        <v>121</v>
      </c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</row>
    <row r="192" spans="1:59" ht="33.75" outlineLevel="1" x14ac:dyDescent="0.2">
      <c r="A192" s="229">
        <v>78</v>
      </c>
      <c r="B192" s="230" t="s">
        <v>296</v>
      </c>
      <c r="C192" s="243" t="s">
        <v>297</v>
      </c>
      <c r="D192" s="231" t="s">
        <v>166</v>
      </c>
      <c r="E192" s="232">
        <v>1.2371799999999999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34">
        <v>0</v>
      </c>
      <c r="O192" s="234">
        <f>ROUND(E192*N192,2)</f>
        <v>0</v>
      </c>
      <c r="P192" s="234">
        <v>0</v>
      </c>
      <c r="Q192" s="234">
        <f>ROUND(E192*P192,2)</f>
        <v>0</v>
      </c>
      <c r="R192" s="234" t="s">
        <v>116</v>
      </c>
      <c r="S192" s="235" t="s">
        <v>116</v>
      </c>
      <c r="T192" s="221">
        <v>0.81599999999999995</v>
      </c>
      <c r="U192" s="221">
        <f>ROUND(E192*T192,2)</f>
        <v>1.01</v>
      </c>
      <c r="V192" s="221"/>
      <c r="W192" s="221" t="s">
        <v>167</v>
      </c>
      <c r="X192" s="212"/>
      <c r="Y192" s="212"/>
      <c r="Z192" s="212"/>
      <c r="AA192" s="212"/>
      <c r="AB192" s="212"/>
      <c r="AC192" s="212"/>
      <c r="AD192" s="212"/>
      <c r="AE192" s="212"/>
      <c r="AF192" s="212" t="s">
        <v>168</v>
      </c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</row>
    <row r="193" spans="1:59" outlineLevel="1" x14ac:dyDescent="0.2">
      <c r="A193" s="219"/>
      <c r="B193" s="220"/>
      <c r="C193" s="246"/>
      <c r="D193" s="239"/>
      <c r="E193" s="239"/>
      <c r="F193" s="239"/>
      <c r="G193" s="239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12"/>
      <c r="Y193" s="212"/>
      <c r="Z193" s="212"/>
      <c r="AA193" s="212"/>
      <c r="AB193" s="212"/>
      <c r="AC193" s="212"/>
      <c r="AD193" s="212"/>
      <c r="AE193" s="212"/>
      <c r="AF193" s="212" t="s">
        <v>121</v>
      </c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</row>
    <row r="194" spans="1:59" x14ac:dyDescent="0.2">
      <c r="A194" s="223" t="s">
        <v>111</v>
      </c>
      <c r="B194" s="224" t="s">
        <v>75</v>
      </c>
      <c r="C194" s="242" t="s">
        <v>76</v>
      </c>
      <c r="D194" s="225"/>
      <c r="E194" s="226"/>
      <c r="F194" s="227"/>
      <c r="G194" s="227">
        <f>SUMIF(AF195:AF234,"&lt;&gt;NOR",G195:G234)</f>
        <v>0</v>
      </c>
      <c r="H194" s="227"/>
      <c r="I194" s="227">
        <f>SUM(I195:I234)</f>
        <v>0</v>
      </c>
      <c r="J194" s="227"/>
      <c r="K194" s="227">
        <f>SUM(K195:K234)</f>
        <v>0</v>
      </c>
      <c r="L194" s="227"/>
      <c r="M194" s="227">
        <f>SUM(M195:M234)</f>
        <v>0</v>
      </c>
      <c r="N194" s="227"/>
      <c r="O194" s="227">
        <f>SUM(O195:O234)</f>
        <v>0.12</v>
      </c>
      <c r="P194" s="227"/>
      <c r="Q194" s="227">
        <f>SUM(Q195:Q234)</f>
        <v>0.2</v>
      </c>
      <c r="R194" s="227"/>
      <c r="S194" s="228"/>
      <c r="T194" s="222"/>
      <c r="U194" s="222">
        <f>SUM(U195:U234)</f>
        <v>32.389999999999993</v>
      </c>
      <c r="V194" s="222"/>
      <c r="W194" s="222"/>
      <c r="AF194" t="s">
        <v>112</v>
      </c>
    </row>
    <row r="195" spans="1:59" outlineLevel="1" x14ac:dyDescent="0.2">
      <c r="A195" s="229">
        <v>79</v>
      </c>
      <c r="B195" s="230" t="s">
        <v>298</v>
      </c>
      <c r="C195" s="243" t="s">
        <v>299</v>
      </c>
      <c r="D195" s="231" t="s">
        <v>115</v>
      </c>
      <c r="E195" s="232">
        <v>4</v>
      </c>
      <c r="F195" s="233"/>
      <c r="G195" s="234">
        <f>ROUND(E195*F195,2)</f>
        <v>0</v>
      </c>
      <c r="H195" s="233"/>
      <c r="I195" s="234">
        <f>ROUND(E195*H195,2)</f>
        <v>0</v>
      </c>
      <c r="J195" s="233"/>
      <c r="K195" s="234">
        <f>ROUND(E195*J195,2)</f>
        <v>0</v>
      </c>
      <c r="L195" s="234">
        <v>21</v>
      </c>
      <c r="M195" s="234">
        <f>G195*(1+L195/100)</f>
        <v>0</v>
      </c>
      <c r="N195" s="234">
        <v>2.0000000000000002E-5</v>
      </c>
      <c r="O195" s="234">
        <f>ROUND(E195*N195,2)</f>
        <v>0</v>
      </c>
      <c r="P195" s="234">
        <v>3.9E-2</v>
      </c>
      <c r="Q195" s="234">
        <f>ROUND(E195*P195,2)</f>
        <v>0.16</v>
      </c>
      <c r="R195" s="234" t="s">
        <v>116</v>
      </c>
      <c r="S195" s="235" t="s">
        <v>116</v>
      </c>
      <c r="T195" s="221">
        <v>0.70699999999999996</v>
      </c>
      <c r="U195" s="221">
        <f>ROUND(E195*T195,2)</f>
        <v>2.83</v>
      </c>
      <c r="V195" s="221"/>
      <c r="W195" s="221" t="s">
        <v>117</v>
      </c>
      <c r="X195" s="212"/>
      <c r="Y195" s="212"/>
      <c r="Z195" s="212"/>
      <c r="AA195" s="212"/>
      <c r="AB195" s="212"/>
      <c r="AC195" s="212"/>
      <c r="AD195" s="212"/>
      <c r="AE195" s="212"/>
      <c r="AF195" s="212" t="s">
        <v>118</v>
      </c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</row>
    <row r="196" spans="1:59" outlineLevel="1" x14ac:dyDescent="0.2">
      <c r="A196" s="219"/>
      <c r="B196" s="220"/>
      <c r="C196" s="246"/>
      <c r="D196" s="239"/>
      <c r="E196" s="239"/>
      <c r="F196" s="239"/>
      <c r="G196" s="239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12"/>
      <c r="Y196" s="212"/>
      <c r="Z196" s="212"/>
      <c r="AA196" s="212"/>
      <c r="AB196" s="212"/>
      <c r="AC196" s="212"/>
      <c r="AD196" s="212"/>
      <c r="AE196" s="212"/>
      <c r="AF196" s="212" t="s">
        <v>121</v>
      </c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</row>
    <row r="197" spans="1:59" outlineLevel="1" x14ac:dyDescent="0.2">
      <c r="A197" s="229">
        <v>80</v>
      </c>
      <c r="B197" s="230" t="s">
        <v>300</v>
      </c>
      <c r="C197" s="243" t="s">
        <v>301</v>
      </c>
      <c r="D197" s="231" t="s">
        <v>115</v>
      </c>
      <c r="E197" s="232">
        <v>1</v>
      </c>
      <c r="F197" s="233"/>
      <c r="G197" s="234">
        <f>ROUND(E197*F197,2)</f>
        <v>0</v>
      </c>
      <c r="H197" s="233"/>
      <c r="I197" s="234">
        <f>ROUND(E197*H197,2)</f>
        <v>0</v>
      </c>
      <c r="J197" s="233"/>
      <c r="K197" s="234">
        <f>ROUND(E197*J197,2)</f>
        <v>0</v>
      </c>
      <c r="L197" s="234">
        <v>21</v>
      </c>
      <c r="M197" s="234">
        <f>G197*(1+L197/100)</f>
        <v>0</v>
      </c>
      <c r="N197" s="234">
        <v>2.0000000000000002E-5</v>
      </c>
      <c r="O197" s="234">
        <f>ROUND(E197*N197,2)</f>
        <v>0</v>
      </c>
      <c r="P197" s="234">
        <v>1.2E-2</v>
      </c>
      <c r="Q197" s="234">
        <f>ROUND(E197*P197,2)</f>
        <v>0.01</v>
      </c>
      <c r="R197" s="234" t="s">
        <v>116</v>
      </c>
      <c r="S197" s="235" t="s">
        <v>116</v>
      </c>
      <c r="T197" s="221">
        <v>0.73799999999999999</v>
      </c>
      <c r="U197" s="221">
        <f>ROUND(E197*T197,2)</f>
        <v>0.74</v>
      </c>
      <c r="V197" s="221"/>
      <c r="W197" s="221" t="s">
        <v>117</v>
      </c>
      <c r="X197" s="212"/>
      <c r="Y197" s="212"/>
      <c r="Z197" s="212"/>
      <c r="AA197" s="212"/>
      <c r="AB197" s="212"/>
      <c r="AC197" s="212"/>
      <c r="AD197" s="212"/>
      <c r="AE197" s="212"/>
      <c r="AF197" s="212" t="s">
        <v>118</v>
      </c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</row>
    <row r="198" spans="1:59" outlineLevel="1" x14ac:dyDescent="0.2">
      <c r="A198" s="219"/>
      <c r="B198" s="220"/>
      <c r="C198" s="246"/>
      <c r="D198" s="239"/>
      <c r="E198" s="239"/>
      <c r="F198" s="239"/>
      <c r="G198" s="239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12"/>
      <c r="Y198" s="212"/>
      <c r="Z198" s="212"/>
      <c r="AA198" s="212"/>
      <c r="AB198" s="212"/>
      <c r="AC198" s="212"/>
      <c r="AD198" s="212"/>
      <c r="AE198" s="212"/>
      <c r="AF198" s="212" t="s">
        <v>121</v>
      </c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</row>
    <row r="199" spans="1:59" outlineLevel="1" x14ac:dyDescent="0.2">
      <c r="A199" s="229">
        <v>81</v>
      </c>
      <c r="B199" s="230" t="s">
        <v>302</v>
      </c>
      <c r="C199" s="243" t="s">
        <v>303</v>
      </c>
      <c r="D199" s="231" t="s">
        <v>226</v>
      </c>
      <c r="E199" s="232">
        <v>8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21</v>
      </c>
      <c r="M199" s="234">
        <f>G199*(1+L199/100)</f>
        <v>0</v>
      </c>
      <c r="N199" s="234">
        <v>8.4600000000000005E-3</v>
      </c>
      <c r="O199" s="234">
        <f>ROUND(E199*N199,2)</f>
        <v>7.0000000000000007E-2</v>
      </c>
      <c r="P199" s="234">
        <v>0</v>
      </c>
      <c r="Q199" s="234">
        <f>ROUND(E199*P199,2)</f>
        <v>0</v>
      </c>
      <c r="R199" s="234" t="s">
        <v>116</v>
      </c>
      <c r="S199" s="235" t="s">
        <v>116</v>
      </c>
      <c r="T199" s="221">
        <v>0.95699999999999996</v>
      </c>
      <c r="U199" s="221">
        <f>ROUND(E199*T199,2)</f>
        <v>7.66</v>
      </c>
      <c r="V199" s="221"/>
      <c r="W199" s="221" t="s">
        <v>117</v>
      </c>
      <c r="X199" s="212"/>
      <c r="Y199" s="212"/>
      <c r="Z199" s="212"/>
      <c r="AA199" s="212"/>
      <c r="AB199" s="212"/>
      <c r="AC199" s="212"/>
      <c r="AD199" s="212"/>
      <c r="AE199" s="212"/>
      <c r="AF199" s="212" t="s">
        <v>118</v>
      </c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</row>
    <row r="200" spans="1:59" outlineLevel="1" x14ac:dyDescent="0.2">
      <c r="A200" s="219"/>
      <c r="B200" s="220"/>
      <c r="C200" s="246"/>
      <c r="D200" s="239"/>
      <c r="E200" s="239"/>
      <c r="F200" s="239"/>
      <c r="G200" s="239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12"/>
      <c r="Y200" s="212"/>
      <c r="Z200" s="212"/>
      <c r="AA200" s="212"/>
      <c r="AB200" s="212"/>
      <c r="AC200" s="212"/>
      <c r="AD200" s="212"/>
      <c r="AE200" s="212"/>
      <c r="AF200" s="212" t="s">
        <v>121</v>
      </c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</row>
    <row r="201" spans="1:59" outlineLevel="1" x14ac:dyDescent="0.2">
      <c r="A201" s="229">
        <v>82</v>
      </c>
      <c r="B201" s="230" t="s">
        <v>304</v>
      </c>
      <c r="C201" s="243" t="s">
        <v>305</v>
      </c>
      <c r="D201" s="231" t="s">
        <v>115</v>
      </c>
      <c r="E201" s="232">
        <v>2</v>
      </c>
      <c r="F201" s="233"/>
      <c r="G201" s="234">
        <f>ROUND(E201*F201,2)</f>
        <v>0</v>
      </c>
      <c r="H201" s="233"/>
      <c r="I201" s="234">
        <f>ROUND(E201*H201,2)</f>
        <v>0</v>
      </c>
      <c r="J201" s="233"/>
      <c r="K201" s="234">
        <f>ROUND(E201*J201,2)</f>
        <v>0</v>
      </c>
      <c r="L201" s="234">
        <v>21</v>
      </c>
      <c r="M201" s="234">
        <f>G201*(1+L201/100)</f>
        <v>0</v>
      </c>
      <c r="N201" s="234">
        <v>2.0000000000000002E-5</v>
      </c>
      <c r="O201" s="234">
        <f>ROUND(E201*N201,2)</f>
        <v>0</v>
      </c>
      <c r="P201" s="234">
        <v>0</v>
      </c>
      <c r="Q201" s="234">
        <f>ROUND(E201*P201,2)</f>
        <v>0</v>
      </c>
      <c r="R201" s="234" t="s">
        <v>116</v>
      </c>
      <c r="S201" s="235" t="s">
        <v>116</v>
      </c>
      <c r="T201" s="221">
        <v>0.25</v>
      </c>
      <c r="U201" s="221">
        <f>ROUND(E201*T201,2)</f>
        <v>0.5</v>
      </c>
      <c r="V201" s="221"/>
      <c r="W201" s="221" t="s">
        <v>117</v>
      </c>
      <c r="X201" s="212"/>
      <c r="Y201" s="212"/>
      <c r="Z201" s="212"/>
      <c r="AA201" s="212"/>
      <c r="AB201" s="212"/>
      <c r="AC201" s="212"/>
      <c r="AD201" s="212"/>
      <c r="AE201" s="212"/>
      <c r="AF201" s="212" t="s">
        <v>118</v>
      </c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</row>
    <row r="202" spans="1:59" outlineLevel="1" x14ac:dyDescent="0.2">
      <c r="A202" s="219"/>
      <c r="B202" s="220"/>
      <c r="C202" s="246"/>
      <c r="D202" s="239"/>
      <c r="E202" s="239"/>
      <c r="F202" s="239"/>
      <c r="G202" s="239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12"/>
      <c r="Y202" s="212"/>
      <c r="Z202" s="212"/>
      <c r="AA202" s="212"/>
      <c r="AB202" s="212"/>
      <c r="AC202" s="212"/>
      <c r="AD202" s="212"/>
      <c r="AE202" s="212"/>
      <c r="AF202" s="212" t="s">
        <v>121</v>
      </c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</row>
    <row r="203" spans="1:59" ht="22.5" outlineLevel="1" x14ac:dyDescent="0.2">
      <c r="A203" s="229">
        <v>83</v>
      </c>
      <c r="B203" s="230" t="s">
        <v>306</v>
      </c>
      <c r="C203" s="243" t="s">
        <v>307</v>
      </c>
      <c r="D203" s="231" t="s">
        <v>115</v>
      </c>
      <c r="E203" s="232">
        <v>4</v>
      </c>
      <c r="F203" s="233"/>
      <c r="G203" s="234">
        <f>ROUND(E203*F203,2)</f>
        <v>0</v>
      </c>
      <c r="H203" s="233"/>
      <c r="I203" s="234">
        <f>ROUND(E203*H203,2)</f>
        <v>0</v>
      </c>
      <c r="J203" s="233"/>
      <c r="K203" s="234">
        <f>ROUND(E203*J203,2)</f>
        <v>0</v>
      </c>
      <c r="L203" s="234">
        <v>21</v>
      </c>
      <c r="M203" s="234">
        <f>G203*(1+L203/100)</f>
        <v>0</v>
      </c>
      <c r="N203" s="234">
        <v>6.2899999999999996E-3</v>
      </c>
      <c r="O203" s="234">
        <f>ROUND(E203*N203,2)</f>
        <v>0.03</v>
      </c>
      <c r="P203" s="234">
        <v>0</v>
      </c>
      <c r="Q203" s="234">
        <f>ROUND(E203*P203,2)</f>
        <v>0</v>
      </c>
      <c r="R203" s="234" t="s">
        <v>116</v>
      </c>
      <c r="S203" s="235" t="s">
        <v>116</v>
      </c>
      <c r="T203" s="221">
        <v>0.251</v>
      </c>
      <c r="U203" s="221">
        <f>ROUND(E203*T203,2)</f>
        <v>1</v>
      </c>
      <c r="V203" s="221"/>
      <c r="W203" s="221" t="s">
        <v>117</v>
      </c>
      <c r="X203" s="212"/>
      <c r="Y203" s="212"/>
      <c r="Z203" s="212"/>
      <c r="AA203" s="212"/>
      <c r="AB203" s="212"/>
      <c r="AC203" s="212"/>
      <c r="AD203" s="212"/>
      <c r="AE203" s="212"/>
      <c r="AF203" s="212" t="s">
        <v>118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</row>
    <row r="204" spans="1:59" outlineLevel="1" x14ac:dyDescent="0.2">
      <c r="A204" s="219"/>
      <c r="B204" s="220"/>
      <c r="C204" s="246"/>
      <c r="D204" s="239"/>
      <c r="E204" s="239"/>
      <c r="F204" s="239"/>
      <c r="G204" s="239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12"/>
      <c r="Y204" s="212"/>
      <c r="Z204" s="212"/>
      <c r="AA204" s="212"/>
      <c r="AB204" s="212"/>
      <c r="AC204" s="212"/>
      <c r="AD204" s="212"/>
      <c r="AE204" s="212"/>
      <c r="AF204" s="212" t="s">
        <v>121</v>
      </c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</row>
    <row r="205" spans="1:59" outlineLevel="1" x14ac:dyDescent="0.2">
      <c r="A205" s="229">
        <v>84</v>
      </c>
      <c r="B205" s="230" t="s">
        <v>308</v>
      </c>
      <c r="C205" s="243" t="s">
        <v>309</v>
      </c>
      <c r="D205" s="231" t="s">
        <v>115</v>
      </c>
      <c r="E205" s="232">
        <v>5</v>
      </c>
      <c r="F205" s="233"/>
      <c r="G205" s="234">
        <f>ROUND(E205*F205,2)</f>
        <v>0</v>
      </c>
      <c r="H205" s="233"/>
      <c r="I205" s="234">
        <f>ROUND(E205*H205,2)</f>
        <v>0</v>
      </c>
      <c r="J205" s="233"/>
      <c r="K205" s="234">
        <f>ROUND(E205*J205,2)</f>
        <v>0</v>
      </c>
      <c r="L205" s="234">
        <v>21</v>
      </c>
      <c r="M205" s="234">
        <f>G205*(1+L205/100)</f>
        <v>0</v>
      </c>
      <c r="N205" s="234">
        <v>2.1000000000000001E-4</v>
      </c>
      <c r="O205" s="234">
        <f>ROUND(E205*N205,2)</f>
        <v>0</v>
      </c>
      <c r="P205" s="234">
        <v>3.5000000000000001E-3</v>
      </c>
      <c r="Q205" s="234">
        <f>ROUND(E205*P205,2)</f>
        <v>0.02</v>
      </c>
      <c r="R205" s="234" t="s">
        <v>116</v>
      </c>
      <c r="S205" s="235" t="s">
        <v>116</v>
      </c>
      <c r="T205" s="221">
        <v>0.374</v>
      </c>
      <c r="U205" s="221">
        <f>ROUND(E205*T205,2)</f>
        <v>1.87</v>
      </c>
      <c r="V205" s="221"/>
      <c r="W205" s="221" t="s">
        <v>117</v>
      </c>
      <c r="X205" s="212"/>
      <c r="Y205" s="212"/>
      <c r="Z205" s="212"/>
      <c r="AA205" s="212"/>
      <c r="AB205" s="212"/>
      <c r="AC205" s="212"/>
      <c r="AD205" s="212"/>
      <c r="AE205" s="212"/>
      <c r="AF205" s="212" t="s">
        <v>118</v>
      </c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</row>
    <row r="206" spans="1:59" outlineLevel="1" x14ac:dyDescent="0.2">
      <c r="A206" s="219"/>
      <c r="B206" s="220"/>
      <c r="C206" s="246"/>
      <c r="D206" s="239"/>
      <c r="E206" s="239"/>
      <c r="F206" s="239"/>
      <c r="G206" s="239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12"/>
      <c r="Y206" s="212"/>
      <c r="Z206" s="212"/>
      <c r="AA206" s="212"/>
      <c r="AB206" s="212"/>
      <c r="AC206" s="212"/>
      <c r="AD206" s="212"/>
      <c r="AE206" s="212"/>
      <c r="AF206" s="212" t="s">
        <v>121</v>
      </c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</row>
    <row r="207" spans="1:59" outlineLevel="1" x14ac:dyDescent="0.2">
      <c r="A207" s="229">
        <v>85</v>
      </c>
      <c r="B207" s="230" t="s">
        <v>310</v>
      </c>
      <c r="C207" s="243" t="s">
        <v>311</v>
      </c>
      <c r="D207" s="231" t="s">
        <v>115</v>
      </c>
      <c r="E207" s="232">
        <v>13</v>
      </c>
      <c r="F207" s="233"/>
      <c r="G207" s="234">
        <f>ROUND(E207*F207,2)</f>
        <v>0</v>
      </c>
      <c r="H207" s="233"/>
      <c r="I207" s="234">
        <f>ROUND(E207*H207,2)</f>
        <v>0</v>
      </c>
      <c r="J207" s="233"/>
      <c r="K207" s="234">
        <f>ROUND(E207*J207,2)</f>
        <v>0</v>
      </c>
      <c r="L207" s="234">
        <v>21</v>
      </c>
      <c r="M207" s="234">
        <f>G207*(1+L207/100)</f>
        <v>0</v>
      </c>
      <c r="N207" s="234">
        <v>2.3000000000000001E-4</v>
      </c>
      <c r="O207" s="234">
        <f>ROUND(E207*N207,2)</f>
        <v>0</v>
      </c>
      <c r="P207" s="234">
        <v>0</v>
      </c>
      <c r="Q207" s="234">
        <f>ROUND(E207*P207,2)</f>
        <v>0</v>
      </c>
      <c r="R207" s="234" t="s">
        <v>116</v>
      </c>
      <c r="S207" s="235" t="s">
        <v>116</v>
      </c>
      <c r="T207" s="221">
        <v>0.16500000000000001</v>
      </c>
      <c r="U207" s="221">
        <f>ROUND(E207*T207,2)</f>
        <v>2.15</v>
      </c>
      <c r="V207" s="221"/>
      <c r="W207" s="221" t="s">
        <v>117</v>
      </c>
      <c r="X207" s="212"/>
      <c r="Y207" s="212"/>
      <c r="Z207" s="212"/>
      <c r="AA207" s="212"/>
      <c r="AB207" s="212"/>
      <c r="AC207" s="212"/>
      <c r="AD207" s="212"/>
      <c r="AE207" s="212"/>
      <c r="AF207" s="212" t="s">
        <v>118</v>
      </c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</row>
    <row r="208" spans="1:59" outlineLevel="1" x14ac:dyDescent="0.2">
      <c r="A208" s="219"/>
      <c r="B208" s="220"/>
      <c r="C208" s="246"/>
      <c r="D208" s="239"/>
      <c r="E208" s="239"/>
      <c r="F208" s="239"/>
      <c r="G208" s="239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12"/>
      <c r="Y208" s="212"/>
      <c r="Z208" s="212"/>
      <c r="AA208" s="212"/>
      <c r="AB208" s="212"/>
      <c r="AC208" s="212"/>
      <c r="AD208" s="212"/>
      <c r="AE208" s="212"/>
      <c r="AF208" s="212" t="s">
        <v>121</v>
      </c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</row>
    <row r="209" spans="1:59" outlineLevel="1" x14ac:dyDescent="0.2">
      <c r="A209" s="229">
        <v>86</v>
      </c>
      <c r="B209" s="230" t="s">
        <v>312</v>
      </c>
      <c r="C209" s="243" t="s">
        <v>313</v>
      </c>
      <c r="D209" s="231" t="s">
        <v>115</v>
      </c>
      <c r="E209" s="232">
        <v>2</v>
      </c>
      <c r="F209" s="233"/>
      <c r="G209" s="234">
        <f>ROUND(E209*F209,2)</f>
        <v>0</v>
      </c>
      <c r="H209" s="233"/>
      <c r="I209" s="234">
        <f>ROUND(E209*H209,2)</f>
        <v>0</v>
      </c>
      <c r="J209" s="233"/>
      <c r="K209" s="234">
        <f>ROUND(E209*J209,2)</f>
        <v>0</v>
      </c>
      <c r="L209" s="234">
        <v>21</v>
      </c>
      <c r="M209" s="234">
        <f>G209*(1+L209/100)</f>
        <v>0</v>
      </c>
      <c r="N209" s="234">
        <v>1.0200000000000001E-3</v>
      </c>
      <c r="O209" s="234">
        <f>ROUND(E209*N209,2)</f>
        <v>0</v>
      </c>
      <c r="P209" s="234">
        <v>0</v>
      </c>
      <c r="Q209" s="234">
        <f>ROUND(E209*P209,2)</f>
        <v>0</v>
      </c>
      <c r="R209" s="234" t="s">
        <v>116</v>
      </c>
      <c r="S209" s="235" t="s">
        <v>116</v>
      </c>
      <c r="T209" s="221">
        <v>0.26900000000000002</v>
      </c>
      <c r="U209" s="221">
        <f>ROUND(E209*T209,2)</f>
        <v>0.54</v>
      </c>
      <c r="V209" s="221"/>
      <c r="W209" s="221" t="s">
        <v>117</v>
      </c>
      <c r="X209" s="212"/>
      <c r="Y209" s="212"/>
      <c r="Z209" s="212"/>
      <c r="AA209" s="212"/>
      <c r="AB209" s="212"/>
      <c r="AC209" s="212"/>
      <c r="AD209" s="212"/>
      <c r="AE209" s="212"/>
      <c r="AF209" s="212" t="s">
        <v>118</v>
      </c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</row>
    <row r="210" spans="1:59" outlineLevel="1" x14ac:dyDescent="0.2">
      <c r="A210" s="219"/>
      <c r="B210" s="220"/>
      <c r="C210" s="246"/>
      <c r="D210" s="239"/>
      <c r="E210" s="239"/>
      <c r="F210" s="239"/>
      <c r="G210" s="239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12"/>
      <c r="Y210" s="212"/>
      <c r="Z210" s="212"/>
      <c r="AA210" s="212"/>
      <c r="AB210" s="212"/>
      <c r="AC210" s="212"/>
      <c r="AD210" s="212"/>
      <c r="AE210" s="212"/>
      <c r="AF210" s="212" t="s">
        <v>121</v>
      </c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</row>
    <row r="211" spans="1:59" outlineLevel="1" x14ac:dyDescent="0.2">
      <c r="A211" s="229">
        <v>87</v>
      </c>
      <c r="B211" s="230" t="s">
        <v>314</v>
      </c>
      <c r="C211" s="243" t="s">
        <v>315</v>
      </c>
      <c r="D211" s="231" t="s">
        <v>115</v>
      </c>
      <c r="E211" s="232">
        <v>2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21</v>
      </c>
      <c r="M211" s="234">
        <f>G211*(1+L211/100)</f>
        <v>0</v>
      </c>
      <c r="N211" s="234">
        <v>1.3600000000000001E-3</v>
      </c>
      <c r="O211" s="234">
        <f>ROUND(E211*N211,2)</f>
        <v>0</v>
      </c>
      <c r="P211" s="234">
        <v>0</v>
      </c>
      <c r="Q211" s="234">
        <f>ROUND(E211*P211,2)</f>
        <v>0</v>
      </c>
      <c r="R211" s="234" t="s">
        <v>116</v>
      </c>
      <c r="S211" s="235" t="s">
        <v>116</v>
      </c>
      <c r="T211" s="221">
        <v>0.35099999999999998</v>
      </c>
      <c r="U211" s="221">
        <f>ROUND(E211*T211,2)</f>
        <v>0.7</v>
      </c>
      <c r="V211" s="221"/>
      <c r="W211" s="221" t="s">
        <v>117</v>
      </c>
      <c r="X211" s="212"/>
      <c r="Y211" s="212"/>
      <c r="Z211" s="212"/>
      <c r="AA211" s="212"/>
      <c r="AB211" s="212"/>
      <c r="AC211" s="212"/>
      <c r="AD211" s="212"/>
      <c r="AE211" s="212"/>
      <c r="AF211" s="212" t="s">
        <v>118</v>
      </c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</row>
    <row r="212" spans="1:59" outlineLevel="1" x14ac:dyDescent="0.2">
      <c r="A212" s="219"/>
      <c r="B212" s="220"/>
      <c r="C212" s="246"/>
      <c r="D212" s="239"/>
      <c r="E212" s="239"/>
      <c r="F212" s="239"/>
      <c r="G212" s="239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12"/>
      <c r="Y212" s="212"/>
      <c r="Z212" s="212"/>
      <c r="AA212" s="212"/>
      <c r="AB212" s="212"/>
      <c r="AC212" s="212"/>
      <c r="AD212" s="212"/>
      <c r="AE212" s="212"/>
      <c r="AF212" s="212" t="s">
        <v>121</v>
      </c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</row>
    <row r="213" spans="1:59" outlineLevel="1" x14ac:dyDescent="0.2">
      <c r="A213" s="229">
        <v>88</v>
      </c>
      <c r="B213" s="230" t="s">
        <v>316</v>
      </c>
      <c r="C213" s="243" t="s">
        <v>317</v>
      </c>
      <c r="D213" s="231" t="s">
        <v>115</v>
      </c>
      <c r="E213" s="232">
        <v>1</v>
      </c>
      <c r="F213" s="233"/>
      <c r="G213" s="234">
        <f>ROUND(E213*F213,2)</f>
        <v>0</v>
      </c>
      <c r="H213" s="233"/>
      <c r="I213" s="234">
        <f>ROUND(E213*H213,2)</f>
        <v>0</v>
      </c>
      <c r="J213" s="233"/>
      <c r="K213" s="234">
        <f>ROUND(E213*J213,2)</f>
        <v>0</v>
      </c>
      <c r="L213" s="234">
        <v>21</v>
      </c>
      <c r="M213" s="234">
        <f>G213*(1+L213/100)</f>
        <v>0</v>
      </c>
      <c r="N213" s="234">
        <v>4.8000000000000001E-4</v>
      </c>
      <c r="O213" s="234">
        <f>ROUND(E213*N213,2)</f>
        <v>0</v>
      </c>
      <c r="P213" s="234">
        <v>0</v>
      </c>
      <c r="Q213" s="234">
        <f>ROUND(E213*P213,2)</f>
        <v>0</v>
      </c>
      <c r="R213" s="234" t="s">
        <v>116</v>
      </c>
      <c r="S213" s="235" t="s">
        <v>116</v>
      </c>
      <c r="T213" s="221">
        <v>0.26900000000000002</v>
      </c>
      <c r="U213" s="221">
        <f>ROUND(E213*T213,2)</f>
        <v>0.27</v>
      </c>
      <c r="V213" s="221"/>
      <c r="W213" s="221" t="s">
        <v>117</v>
      </c>
      <c r="X213" s="212"/>
      <c r="Y213" s="212"/>
      <c r="Z213" s="212"/>
      <c r="AA213" s="212"/>
      <c r="AB213" s="212"/>
      <c r="AC213" s="212"/>
      <c r="AD213" s="212"/>
      <c r="AE213" s="212"/>
      <c r="AF213" s="212" t="s">
        <v>118</v>
      </c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</row>
    <row r="214" spans="1:59" outlineLevel="1" x14ac:dyDescent="0.2">
      <c r="A214" s="219"/>
      <c r="B214" s="220"/>
      <c r="C214" s="246"/>
      <c r="D214" s="239"/>
      <c r="E214" s="239"/>
      <c r="F214" s="239"/>
      <c r="G214" s="239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12"/>
      <c r="Y214" s="212"/>
      <c r="Z214" s="212"/>
      <c r="AA214" s="212"/>
      <c r="AB214" s="212"/>
      <c r="AC214" s="212"/>
      <c r="AD214" s="212"/>
      <c r="AE214" s="212"/>
      <c r="AF214" s="212" t="s">
        <v>121</v>
      </c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</row>
    <row r="215" spans="1:59" ht="22.5" outlineLevel="1" x14ac:dyDescent="0.2">
      <c r="A215" s="229">
        <v>89</v>
      </c>
      <c r="B215" s="230" t="s">
        <v>318</v>
      </c>
      <c r="C215" s="243" t="s">
        <v>319</v>
      </c>
      <c r="D215" s="231" t="s">
        <v>115</v>
      </c>
      <c r="E215" s="232">
        <v>8</v>
      </c>
      <c r="F215" s="233"/>
      <c r="G215" s="234">
        <f>ROUND(E215*F215,2)</f>
        <v>0</v>
      </c>
      <c r="H215" s="233"/>
      <c r="I215" s="234">
        <f>ROUND(E215*H215,2)</f>
        <v>0</v>
      </c>
      <c r="J215" s="233"/>
      <c r="K215" s="234">
        <f>ROUND(E215*J215,2)</f>
        <v>0</v>
      </c>
      <c r="L215" s="234">
        <v>21</v>
      </c>
      <c r="M215" s="234">
        <f>G215*(1+L215/100)</f>
        <v>0</v>
      </c>
      <c r="N215" s="234">
        <v>2.9999999999999997E-4</v>
      </c>
      <c r="O215" s="234">
        <f>ROUND(E215*N215,2)</f>
        <v>0</v>
      </c>
      <c r="P215" s="234">
        <v>0</v>
      </c>
      <c r="Q215" s="234">
        <f>ROUND(E215*P215,2)</f>
        <v>0</v>
      </c>
      <c r="R215" s="234" t="s">
        <v>116</v>
      </c>
      <c r="S215" s="235" t="s">
        <v>116</v>
      </c>
      <c r="T215" s="221">
        <v>8.3000000000000004E-2</v>
      </c>
      <c r="U215" s="221">
        <f>ROUND(E215*T215,2)</f>
        <v>0.66</v>
      </c>
      <c r="V215" s="221"/>
      <c r="W215" s="221" t="s">
        <v>117</v>
      </c>
      <c r="X215" s="212"/>
      <c r="Y215" s="212"/>
      <c r="Z215" s="212"/>
      <c r="AA215" s="212"/>
      <c r="AB215" s="212"/>
      <c r="AC215" s="212"/>
      <c r="AD215" s="212"/>
      <c r="AE215" s="212"/>
      <c r="AF215" s="212" t="s">
        <v>118</v>
      </c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</row>
    <row r="216" spans="1:59" outlineLevel="1" x14ac:dyDescent="0.2">
      <c r="A216" s="219"/>
      <c r="B216" s="220"/>
      <c r="C216" s="246"/>
      <c r="D216" s="239"/>
      <c r="E216" s="239"/>
      <c r="F216" s="239"/>
      <c r="G216" s="239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12"/>
      <c r="Y216" s="212"/>
      <c r="Z216" s="212"/>
      <c r="AA216" s="212"/>
      <c r="AB216" s="212"/>
      <c r="AC216" s="212"/>
      <c r="AD216" s="212"/>
      <c r="AE216" s="212"/>
      <c r="AF216" s="212" t="s">
        <v>121</v>
      </c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</row>
    <row r="217" spans="1:59" outlineLevel="1" x14ac:dyDescent="0.2">
      <c r="A217" s="229">
        <v>90</v>
      </c>
      <c r="B217" s="230" t="s">
        <v>320</v>
      </c>
      <c r="C217" s="243" t="s">
        <v>321</v>
      </c>
      <c r="D217" s="231" t="s">
        <v>115</v>
      </c>
      <c r="E217" s="232">
        <v>5</v>
      </c>
      <c r="F217" s="233"/>
      <c r="G217" s="234">
        <f>ROUND(E217*F217,2)</f>
        <v>0</v>
      </c>
      <c r="H217" s="233"/>
      <c r="I217" s="234">
        <f>ROUND(E217*H217,2)</f>
        <v>0</v>
      </c>
      <c r="J217" s="233"/>
      <c r="K217" s="234">
        <f>ROUND(E217*J217,2)</f>
        <v>0</v>
      </c>
      <c r="L217" s="234">
        <v>21</v>
      </c>
      <c r="M217" s="234">
        <f>G217*(1+L217/100)</f>
        <v>0</v>
      </c>
      <c r="N217" s="234">
        <v>7.5000000000000002E-4</v>
      </c>
      <c r="O217" s="234">
        <f>ROUND(E217*N217,2)</f>
        <v>0</v>
      </c>
      <c r="P217" s="234">
        <v>0</v>
      </c>
      <c r="Q217" s="234">
        <f>ROUND(E217*P217,2)</f>
        <v>0</v>
      </c>
      <c r="R217" s="234" t="s">
        <v>116</v>
      </c>
      <c r="S217" s="235" t="s">
        <v>116</v>
      </c>
      <c r="T217" s="221">
        <v>0.20599999999999999</v>
      </c>
      <c r="U217" s="221">
        <f>ROUND(E217*T217,2)</f>
        <v>1.03</v>
      </c>
      <c r="V217" s="221"/>
      <c r="W217" s="221" t="s">
        <v>117</v>
      </c>
      <c r="X217" s="212"/>
      <c r="Y217" s="212"/>
      <c r="Z217" s="212"/>
      <c r="AA217" s="212"/>
      <c r="AB217" s="212"/>
      <c r="AC217" s="212"/>
      <c r="AD217" s="212"/>
      <c r="AE217" s="212"/>
      <c r="AF217" s="212" t="s">
        <v>118</v>
      </c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</row>
    <row r="218" spans="1:59" outlineLevel="1" x14ac:dyDescent="0.2">
      <c r="A218" s="219"/>
      <c r="B218" s="220"/>
      <c r="C218" s="246"/>
      <c r="D218" s="239"/>
      <c r="E218" s="239"/>
      <c r="F218" s="239"/>
      <c r="G218" s="239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12"/>
      <c r="Y218" s="212"/>
      <c r="Z218" s="212"/>
      <c r="AA218" s="212"/>
      <c r="AB218" s="212"/>
      <c r="AC218" s="212"/>
      <c r="AD218" s="212"/>
      <c r="AE218" s="212"/>
      <c r="AF218" s="212" t="s">
        <v>121</v>
      </c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</row>
    <row r="219" spans="1:59" outlineLevel="1" x14ac:dyDescent="0.2">
      <c r="A219" s="229">
        <v>91</v>
      </c>
      <c r="B219" s="230" t="s">
        <v>322</v>
      </c>
      <c r="C219" s="243" t="s">
        <v>323</v>
      </c>
      <c r="D219" s="231" t="s">
        <v>115</v>
      </c>
      <c r="E219" s="232">
        <v>3</v>
      </c>
      <c r="F219" s="233"/>
      <c r="G219" s="234">
        <f>ROUND(E219*F219,2)</f>
        <v>0</v>
      </c>
      <c r="H219" s="233"/>
      <c r="I219" s="234">
        <f>ROUND(E219*H219,2)</f>
        <v>0</v>
      </c>
      <c r="J219" s="233"/>
      <c r="K219" s="234">
        <f>ROUND(E219*J219,2)</f>
        <v>0</v>
      </c>
      <c r="L219" s="234">
        <v>21</v>
      </c>
      <c r="M219" s="234">
        <f>G219*(1+L219/100)</f>
        <v>0</v>
      </c>
      <c r="N219" s="234">
        <v>1.0000000000000001E-5</v>
      </c>
      <c r="O219" s="234">
        <f>ROUND(E219*N219,2)</f>
        <v>0</v>
      </c>
      <c r="P219" s="234">
        <v>4.0000000000000002E-4</v>
      </c>
      <c r="Q219" s="234">
        <f>ROUND(E219*P219,2)</f>
        <v>0</v>
      </c>
      <c r="R219" s="234" t="s">
        <v>116</v>
      </c>
      <c r="S219" s="235" t="s">
        <v>116</v>
      </c>
      <c r="T219" s="221">
        <v>0.14599999999999999</v>
      </c>
      <c r="U219" s="221">
        <f>ROUND(E219*T219,2)</f>
        <v>0.44</v>
      </c>
      <c r="V219" s="221"/>
      <c r="W219" s="221" t="s">
        <v>117</v>
      </c>
      <c r="X219" s="212"/>
      <c r="Y219" s="212"/>
      <c r="Z219" s="212"/>
      <c r="AA219" s="212"/>
      <c r="AB219" s="212"/>
      <c r="AC219" s="212"/>
      <c r="AD219" s="212"/>
      <c r="AE219" s="212"/>
      <c r="AF219" s="212" t="s">
        <v>118</v>
      </c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</row>
    <row r="220" spans="1:59" outlineLevel="1" x14ac:dyDescent="0.2">
      <c r="A220" s="219"/>
      <c r="B220" s="220"/>
      <c r="C220" s="246"/>
      <c r="D220" s="239"/>
      <c r="E220" s="239"/>
      <c r="F220" s="239"/>
      <c r="G220" s="239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12"/>
      <c r="Y220" s="212"/>
      <c r="Z220" s="212"/>
      <c r="AA220" s="212"/>
      <c r="AB220" s="212"/>
      <c r="AC220" s="212"/>
      <c r="AD220" s="212"/>
      <c r="AE220" s="212"/>
      <c r="AF220" s="212" t="s">
        <v>121</v>
      </c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</row>
    <row r="221" spans="1:59" ht="22.5" outlineLevel="1" x14ac:dyDescent="0.2">
      <c r="A221" s="229">
        <v>92</v>
      </c>
      <c r="B221" s="230" t="s">
        <v>324</v>
      </c>
      <c r="C221" s="243" t="s">
        <v>325</v>
      </c>
      <c r="D221" s="231" t="s">
        <v>115</v>
      </c>
      <c r="E221" s="232">
        <v>6</v>
      </c>
      <c r="F221" s="233"/>
      <c r="G221" s="234">
        <f>ROUND(E221*F221,2)</f>
        <v>0</v>
      </c>
      <c r="H221" s="233"/>
      <c r="I221" s="234">
        <f>ROUND(E221*H221,2)</f>
        <v>0</v>
      </c>
      <c r="J221" s="233"/>
      <c r="K221" s="234">
        <f>ROUND(E221*J221,2)</f>
        <v>0</v>
      </c>
      <c r="L221" s="234">
        <v>21</v>
      </c>
      <c r="M221" s="234">
        <f>G221*(1+L221/100)</f>
        <v>0</v>
      </c>
      <c r="N221" s="234">
        <v>6.7000000000000002E-4</v>
      </c>
      <c r="O221" s="234">
        <f>ROUND(E221*N221,2)</f>
        <v>0</v>
      </c>
      <c r="P221" s="234">
        <v>0</v>
      </c>
      <c r="Q221" s="234">
        <f>ROUND(E221*P221,2)</f>
        <v>0</v>
      </c>
      <c r="R221" s="234" t="s">
        <v>326</v>
      </c>
      <c r="S221" s="235" t="s">
        <v>326</v>
      </c>
      <c r="T221" s="221">
        <v>0.38100000000000001</v>
      </c>
      <c r="U221" s="221">
        <f>ROUND(E221*T221,2)</f>
        <v>2.29</v>
      </c>
      <c r="V221" s="221"/>
      <c r="W221" s="221" t="s">
        <v>117</v>
      </c>
      <c r="X221" s="212"/>
      <c r="Y221" s="212"/>
      <c r="Z221" s="212"/>
      <c r="AA221" s="212"/>
      <c r="AB221" s="212"/>
      <c r="AC221" s="212"/>
      <c r="AD221" s="212"/>
      <c r="AE221" s="212"/>
      <c r="AF221" s="212" t="s">
        <v>118</v>
      </c>
      <c r="AG221" s="212"/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</row>
    <row r="222" spans="1:59" outlineLevel="1" x14ac:dyDescent="0.2">
      <c r="A222" s="219"/>
      <c r="B222" s="220"/>
      <c r="C222" s="246"/>
      <c r="D222" s="239"/>
      <c r="E222" s="239"/>
      <c r="F222" s="239"/>
      <c r="G222" s="239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12"/>
      <c r="Y222" s="212"/>
      <c r="Z222" s="212"/>
      <c r="AA222" s="212"/>
      <c r="AB222" s="212"/>
      <c r="AC222" s="212"/>
      <c r="AD222" s="212"/>
      <c r="AE222" s="212"/>
      <c r="AF222" s="212" t="s">
        <v>121</v>
      </c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</row>
    <row r="223" spans="1:59" outlineLevel="1" x14ac:dyDescent="0.2">
      <c r="A223" s="229">
        <v>93</v>
      </c>
      <c r="B223" s="230" t="s">
        <v>327</v>
      </c>
      <c r="C223" s="243" t="s">
        <v>328</v>
      </c>
      <c r="D223" s="231" t="s">
        <v>115</v>
      </c>
      <c r="E223" s="232">
        <v>3</v>
      </c>
      <c r="F223" s="233"/>
      <c r="G223" s="234">
        <f>ROUND(E223*F223,2)</f>
        <v>0</v>
      </c>
      <c r="H223" s="233"/>
      <c r="I223" s="234">
        <f>ROUND(E223*H223,2)</f>
        <v>0</v>
      </c>
      <c r="J223" s="233"/>
      <c r="K223" s="234">
        <f>ROUND(E223*J223,2)</f>
        <v>0</v>
      </c>
      <c r="L223" s="234">
        <v>21</v>
      </c>
      <c r="M223" s="234">
        <f>G223*(1+L223/100)</f>
        <v>0</v>
      </c>
      <c r="N223" s="234">
        <v>0</v>
      </c>
      <c r="O223" s="234">
        <f>ROUND(E223*N223,2)</f>
        <v>0</v>
      </c>
      <c r="P223" s="234">
        <v>1.91E-3</v>
      </c>
      <c r="Q223" s="234">
        <f>ROUND(E223*P223,2)</f>
        <v>0.01</v>
      </c>
      <c r="R223" s="234" t="s">
        <v>116</v>
      </c>
      <c r="S223" s="235" t="s">
        <v>116</v>
      </c>
      <c r="T223" s="221">
        <v>2.1000000000000001E-2</v>
      </c>
      <c r="U223" s="221">
        <f>ROUND(E223*T223,2)</f>
        <v>0.06</v>
      </c>
      <c r="V223" s="221"/>
      <c r="W223" s="221" t="s">
        <v>117</v>
      </c>
      <c r="X223" s="212"/>
      <c r="Y223" s="212"/>
      <c r="Z223" s="212"/>
      <c r="AA223" s="212"/>
      <c r="AB223" s="212"/>
      <c r="AC223" s="212"/>
      <c r="AD223" s="212"/>
      <c r="AE223" s="212"/>
      <c r="AF223" s="212" t="s">
        <v>118</v>
      </c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</row>
    <row r="224" spans="1:59" outlineLevel="1" x14ac:dyDescent="0.2">
      <c r="A224" s="219"/>
      <c r="B224" s="220"/>
      <c r="C224" s="246"/>
      <c r="D224" s="239"/>
      <c r="E224" s="239"/>
      <c r="F224" s="239"/>
      <c r="G224" s="239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12"/>
      <c r="Y224" s="212"/>
      <c r="Z224" s="212"/>
      <c r="AA224" s="212"/>
      <c r="AB224" s="212"/>
      <c r="AC224" s="212"/>
      <c r="AD224" s="212"/>
      <c r="AE224" s="212"/>
      <c r="AF224" s="212" t="s">
        <v>121</v>
      </c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</row>
    <row r="225" spans="1:59" outlineLevel="1" x14ac:dyDescent="0.2">
      <c r="A225" s="229">
        <v>94</v>
      </c>
      <c r="B225" s="230" t="s">
        <v>329</v>
      </c>
      <c r="C225" s="243" t="s">
        <v>330</v>
      </c>
      <c r="D225" s="231" t="s">
        <v>115</v>
      </c>
      <c r="E225" s="232">
        <v>5</v>
      </c>
      <c r="F225" s="233"/>
      <c r="G225" s="234">
        <f>ROUND(E225*F225,2)</f>
        <v>0</v>
      </c>
      <c r="H225" s="233"/>
      <c r="I225" s="234">
        <f>ROUND(E225*H225,2)</f>
        <v>0</v>
      </c>
      <c r="J225" s="233"/>
      <c r="K225" s="234">
        <f>ROUND(E225*J225,2)</f>
        <v>0</v>
      </c>
      <c r="L225" s="234">
        <v>21</v>
      </c>
      <c r="M225" s="234">
        <f>G225*(1+L225/100)</f>
        <v>0</v>
      </c>
      <c r="N225" s="234">
        <v>2.5500000000000002E-3</v>
      </c>
      <c r="O225" s="234">
        <f>ROUND(E225*N225,2)</f>
        <v>0.01</v>
      </c>
      <c r="P225" s="234">
        <v>0</v>
      </c>
      <c r="Q225" s="234">
        <f>ROUND(E225*P225,2)</f>
        <v>0</v>
      </c>
      <c r="R225" s="234" t="s">
        <v>116</v>
      </c>
      <c r="S225" s="235" t="s">
        <v>116</v>
      </c>
      <c r="T225" s="221">
        <v>0.433</v>
      </c>
      <c r="U225" s="221">
        <f>ROUND(E225*T225,2)</f>
        <v>2.17</v>
      </c>
      <c r="V225" s="221"/>
      <c r="W225" s="221" t="s">
        <v>117</v>
      </c>
      <c r="X225" s="212"/>
      <c r="Y225" s="212"/>
      <c r="Z225" s="212"/>
      <c r="AA225" s="212"/>
      <c r="AB225" s="212"/>
      <c r="AC225" s="212"/>
      <c r="AD225" s="212"/>
      <c r="AE225" s="212"/>
      <c r="AF225" s="212" t="s">
        <v>118</v>
      </c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</row>
    <row r="226" spans="1:59" outlineLevel="1" x14ac:dyDescent="0.2">
      <c r="A226" s="219"/>
      <c r="B226" s="220"/>
      <c r="C226" s="246"/>
      <c r="D226" s="239"/>
      <c r="E226" s="239"/>
      <c r="F226" s="239"/>
      <c r="G226" s="239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12"/>
      <c r="Y226" s="212"/>
      <c r="Z226" s="212"/>
      <c r="AA226" s="212"/>
      <c r="AB226" s="212"/>
      <c r="AC226" s="212"/>
      <c r="AD226" s="212"/>
      <c r="AE226" s="212"/>
      <c r="AF226" s="212" t="s">
        <v>121</v>
      </c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</row>
    <row r="227" spans="1:59" outlineLevel="1" x14ac:dyDescent="0.2">
      <c r="A227" s="229">
        <v>95</v>
      </c>
      <c r="B227" s="230" t="s">
        <v>331</v>
      </c>
      <c r="C227" s="243" t="s">
        <v>332</v>
      </c>
      <c r="D227" s="231" t="s">
        <v>115</v>
      </c>
      <c r="E227" s="232">
        <v>25</v>
      </c>
      <c r="F227" s="233"/>
      <c r="G227" s="234">
        <f>ROUND(E227*F227,2)</f>
        <v>0</v>
      </c>
      <c r="H227" s="233"/>
      <c r="I227" s="234">
        <f>ROUND(E227*H227,2)</f>
        <v>0</v>
      </c>
      <c r="J227" s="233"/>
      <c r="K227" s="234">
        <f>ROUND(E227*J227,2)</f>
        <v>0</v>
      </c>
      <c r="L227" s="234">
        <v>21</v>
      </c>
      <c r="M227" s="234">
        <f>G227*(1+L227/100)</f>
        <v>0</v>
      </c>
      <c r="N227" s="234">
        <v>2.4000000000000001E-4</v>
      </c>
      <c r="O227" s="234">
        <f>ROUND(E227*N227,2)</f>
        <v>0.01</v>
      </c>
      <c r="P227" s="234">
        <v>0</v>
      </c>
      <c r="Q227" s="234">
        <f>ROUND(E227*P227,2)</f>
        <v>0</v>
      </c>
      <c r="R227" s="234" t="s">
        <v>116</v>
      </c>
      <c r="S227" s="235" t="s">
        <v>116</v>
      </c>
      <c r="T227" s="221">
        <v>0.27800000000000002</v>
      </c>
      <c r="U227" s="221">
        <f>ROUND(E227*T227,2)</f>
        <v>6.95</v>
      </c>
      <c r="V227" s="221"/>
      <c r="W227" s="221" t="s">
        <v>117</v>
      </c>
      <c r="X227" s="212"/>
      <c r="Y227" s="212"/>
      <c r="Z227" s="212"/>
      <c r="AA227" s="212"/>
      <c r="AB227" s="212"/>
      <c r="AC227" s="212"/>
      <c r="AD227" s="212"/>
      <c r="AE227" s="212"/>
      <c r="AF227" s="212" t="s">
        <v>118</v>
      </c>
      <c r="AG227" s="212"/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</row>
    <row r="228" spans="1:59" outlineLevel="1" x14ac:dyDescent="0.2">
      <c r="A228" s="219"/>
      <c r="B228" s="220"/>
      <c r="C228" s="246"/>
      <c r="D228" s="239"/>
      <c r="E228" s="239"/>
      <c r="F228" s="239"/>
      <c r="G228" s="239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12"/>
      <c r="Y228" s="212"/>
      <c r="Z228" s="212"/>
      <c r="AA228" s="212"/>
      <c r="AB228" s="212"/>
      <c r="AC228" s="212"/>
      <c r="AD228" s="212"/>
      <c r="AE228" s="212"/>
      <c r="AF228" s="212" t="s">
        <v>121</v>
      </c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</row>
    <row r="229" spans="1:59" ht="22.5" outlineLevel="1" x14ac:dyDescent="0.2">
      <c r="A229" s="229">
        <v>96</v>
      </c>
      <c r="B229" s="230" t="s">
        <v>333</v>
      </c>
      <c r="C229" s="243" t="s">
        <v>334</v>
      </c>
      <c r="D229" s="231" t="s">
        <v>115</v>
      </c>
      <c r="E229" s="232">
        <v>5</v>
      </c>
      <c r="F229" s="233"/>
      <c r="G229" s="234">
        <f>ROUND(E229*F229,2)</f>
        <v>0</v>
      </c>
      <c r="H229" s="233"/>
      <c r="I229" s="234">
        <f>ROUND(E229*H229,2)</f>
        <v>0</v>
      </c>
      <c r="J229" s="233"/>
      <c r="K229" s="234">
        <f>ROUND(E229*J229,2)</f>
        <v>0</v>
      </c>
      <c r="L229" s="234">
        <v>21</v>
      </c>
      <c r="M229" s="234">
        <f>G229*(1+L229/100)</f>
        <v>0</v>
      </c>
      <c r="N229" s="234">
        <v>6.9999999999999999E-4</v>
      </c>
      <c r="O229" s="234">
        <f>ROUND(E229*N229,2)</f>
        <v>0</v>
      </c>
      <c r="P229" s="234">
        <v>0</v>
      </c>
      <c r="Q229" s="234">
        <f>ROUND(E229*P229,2)</f>
        <v>0</v>
      </c>
      <c r="R229" s="234" t="s">
        <v>116</v>
      </c>
      <c r="S229" s="235" t="s">
        <v>116</v>
      </c>
      <c r="T229" s="221">
        <v>0</v>
      </c>
      <c r="U229" s="221">
        <f>ROUND(E229*T229,2)</f>
        <v>0</v>
      </c>
      <c r="V229" s="221"/>
      <c r="W229" s="221" t="s">
        <v>154</v>
      </c>
      <c r="X229" s="212"/>
      <c r="Y229" s="212"/>
      <c r="Z229" s="212"/>
      <c r="AA229" s="212"/>
      <c r="AB229" s="212"/>
      <c r="AC229" s="212"/>
      <c r="AD229" s="212"/>
      <c r="AE229" s="212"/>
      <c r="AF229" s="212" t="s">
        <v>155</v>
      </c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</row>
    <row r="230" spans="1:59" outlineLevel="1" x14ac:dyDescent="0.2">
      <c r="A230" s="219"/>
      <c r="B230" s="220"/>
      <c r="C230" s="246"/>
      <c r="D230" s="239"/>
      <c r="E230" s="239"/>
      <c r="F230" s="239"/>
      <c r="G230" s="239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12"/>
      <c r="Y230" s="212"/>
      <c r="Z230" s="212"/>
      <c r="AA230" s="212"/>
      <c r="AB230" s="212"/>
      <c r="AC230" s="212"/>
      <c r="AD230" s="212"/>
      <c r="AE230" s="212"/>
      <c r="AF230" s="212" t="s">
        <v>121</v>
      </c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</row>
    <row r="231" spans="1:59" outlineLevel="1" x14ac:dyDescent="0.2">
      <c r="A231" s="229">
        <v>97</v>
      </c>
      <c r="B231" s="230" t="s">
        <v>335</v>
      </c>
      <c r="C231" s="243" t="s">
        <v>336</v>
      </c>
      <c r="D231" s="231" t="s">
        <v>166</v>
      </c>
      <c r="E231" s="232">
        <v>0.13471</v>
      </c>
      <c r="F231" s="233"/>
      <c r="G231" s="234">
        <f>ROUND(E231*F231,2)</f>
        <v>0</v>
      </c>
      <c r="H231" s="233"/>
      <c r="I231" s="234">
        <f>ROUND(E231*H231,2)</f>
        <v>0</v>
      </c>
      <c r="J231" s="233"/>
      <c r="K231" s="234">
        <f>ROUND(E231*J231,2)</f>
        <v>0</v>
      </c>
      <c r="L231" s="234">
        <v>21</v>
      </c>
      <c r="M231" s="234">
        <f>G231*(1+L231/100)</f>
        <v>0</v>
      </c>
      <c r="N231" s="234">
        <v>0</v>
      </c>
      <c r="O231" s="234">
        <f>ROUND(E231*N231,2)</f>
        <v>0</v>
      </c>
      <c r="P231" s="234">
        <v>0</v>
      </c>
      <c r="Q231" s="234">
        <f>ROUND(E231*P231,2)</f>
        <v>0</v>
      </c>
      <c r="R231" s="234" t="s">
        <v>116</v>
      </c>
      <c r="S231" s="235" t="s">
        <v>116</v>
      </c>
      <c r="T231" s="221">
        <v>2.5750000000000002</v>
      </c>
      <c r="U231" s="221">
        <f>ROUND(E231*T231,2)</f>
        <v>0.35</v>
      </c>
      <c r="V231" s="221"/>
      <c r="W231" s="221" t="s">
        <v>167</v>
      </c>
      <c r="X231" s="212"/>
      <c r="Y231" s="212"/>
      <c r="Z231" s="212"/>
      <c r="AA231" s="212"/>
      <c r="AB231" s="212"/>
      <c r="AC231" s="212"/>
      <c r="AD231" s="212"/>
      <c r="AE231" s="212"/>
      <c r="AF231" s="212" t="s">
        <v>168</v>
      </c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</row>
    <row r="232" spans="1:59" outlineLevel="1" x14ac:dyDescent="0.2">
      <c r="A232" s="219"/>
      <c r="B232" s="220"/>
      <c r="C232" s="246"/>
      <c r="D232" s="239"/>
      <c r="E232" s="239"/>
      <c r="F232" s="239"/>
      <c r="G232" s="239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12"/>
      <c r="Y232" s="212"/>
      <c r="Z232" s="212"/>
      <c r="AA232" s="212"/>
      <c r="AB232" s="212"/>
      <c r="AC232" s="212"/>
      <c r="AD232" s="212"/>
      <c r="AE232" s="212"/>
      <c r="AF232" s="212" t="s">
        <v>121</v>
      </c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</row>
    <row r="233" spans="1:59" ht="33.75" outlineLevel="1" x14ac:dyDescent="0.2">
      <c r="A233" s="229">
        <v>98</v>
      </c>
      <c r="B233" s="230" t="s">
        <v>337</v>
      </c>
      <c r="C233" s="243" t="s">
        <v>338</v>
      </c>
      <c r="D233" s="231" t="s">
        <v>166</v>
      </c>
      <c r="E233" s="232">
        <v>0.13471</v>
      </c>
      <c r="F233" s="233"/>
      <c r="G233" s="234">
        <f>ROUND(E233*F233,2)</f>
        <v>0</v>
      </c>
      <c r="H233" s="233"/>
      <c r="I233" s="234">
        <f>ROUND(E233*H233,2)</f>
        <v>0</v>
      </c>
      <c r="J233" s="233"/>
      <c r="K233" s="234">
        <f>ROUND(E233*J233,2)</f>
        <v>0</v>
      </c>
      <c r="L233" s="234">
        <v>21</v>
      </c>
      <c r="M233" s="234">
        <f>G233*(1+L233/100)</f>
        <v>0</v>
      </c>
      <c r="N233" s="234">
        <v>0</v>
      </c>
      <c r="O233" s="234">
        <f>ROUND(E233*N233,2)</f>
        <v>0</v>
      </c>
      <c r="P233" s="234">
        <v>0</v>
      </c>
      <c r="Q233" s="234">
        <f>ROUND(E233*P233,2)</f>
        <v>0</v>
      </c>
      <c r="R233" s="234" t="s">
        <v>116</v>
      </c>
      <c r="S233" s="235" t="s">
        <v>116</v>
      </c>
      <c r="T233" s="221">
        <v>1.355</v>
      </c>
      <c r="U233" s="221">
        <f>ROUND(E233*T233,2)</f>
        <v>0.18</v>
      </c>
      <c r="V233" s="221"/>
      <c r="W233" s="221" t="s">
        <v>167</v>
      </c>
      <c r="X233" s="212"/>
      <c r="Y233" s="212"/>
      <c r="Z233" s="212"/>
      <c r="AA233" s="212"/>
      <c r="AB233" s="212"/>
      <c r="AC233" s="212"/>
      <c r="AD233" s="212"/>
      <c r="AE233" s="212"/>
      <c r="AF233" s="212" t="s">
        <v>168</v>
      </c>
      <c r="AG233" s="212"/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</row>
    <row r="234" spans="1:59" outlineLevel="1" x14ac:dyDescent="0.2">
      <c r="A234" s="219"/>
      <c r="B234" s="220"/>
      <c r="C234" s="246"/>
      <c r="D234" s="239"/>
      <c r="E234" s="239"/>
      <c r="F234" s="239"/>
      <c r="G234" s="239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12"/>
      <c r="Y234" s="212"/>
      <c r="Z234" s="212"/>
      <c r="AA234" s="212"/>
      <c r="AB234" s="212"/>
      <c r="AC234" s="212"/>
      <c r="AD234" s="212"/>
      <c r="AE234" s="212"/>
      <c r="AF234" s="212" t="s">
        <v>121</v>
      </c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</row>
    <row r="235" spans="1:59" x14ac:dyDescent="0.2">
      <c r="A235" s="223" t="s">
        <v>111</v>
      </c>
      <c r="B235" s="224" t="s">
        <v>77</v>
      </c>
      <c r="C235" s="242" t="s">
        <v>78</v>
      </c>
      <c r="D235" s="225"/>
      <c r="E235" s="226"/>
      <c r="F235" s="227"/>
      <c r="G235" s="227">
        <f>SUMIF(AF236:AF241,"&lt;&gt;NOR",G236:G241)</f>
        <v>0</v>
      </c>
      <c r="H235" s="227"/>
      <c r="I235" s="227">
        <f>SUM(I236:I241)</f>
        <v>0</v>
      </c>
      <c r="J235" s="227"/>
      <c r="K235" s="227">
        <f>SUM(K236:K241)</f>
        <v>0</v>
      </c>
      <c r="L235" s="227"/>
      <c r="M235" s="227">
        <f>SUM(M236:M241)</f>
        <v>0</v>
      </c>
      <c r="N235" s="227"/>
      <c r="O235" s="227">
        <f>SUM(O236:O241)</f>
        <v>0</v>
      </c>
      <c r="P235" s="227"/>
      <c r="Q235" s="227">
        <f>SUM(Q236:Q241)</f>
        <v>0</v>
      </c>
      <c r="R235" s="227"/>
      <c r="S235" s="228"/>
      <c r="T235" s="222"/>
      <c r="U235" s="222">
        <f>SUM(U236:U241)</f>
        <v>2.96</v>
      </c>
      <c r="V235" s="222"/>
      <c r="W235" s="222"/>
      <c r="AF235" t="s">
        <v>112</v>
      </c>
    </row>
    <row r="236" spans="1:59" outlineLevel="1" x14ac:dyDescent="0.2">
      <c r="A236" s="229">
        <v>99</v>
      </c>
      <c r="B236" s="230" t="s">
        <v>339</v>
      </c>
      <c r="C236" s="243" t="s">
        <v>340</v>
      </c>
      <c r="D236" s="231" t="s">
        <v>138</v>
      </c>
      <c r="E236" s="232">
        <v>83</v>
      </c>
      <c r="F236" s="233"/>
      <c r="G236" s="234">
        <f>ROUND(E236*F236,2)</f>
        <v>0</v>
      </c>
      <c r="H236" s="233"/>
      <c r="I236" s="234">
        <f>ROUND(E236*H236,2)</f>
        <v>0</v>
      </c>
      <c r="J236" s="233"/>
      <c r="K236" s="234">
        <f>ROUND(E236*J236,2)</f>
        <v>0</v>
      </c>
      <c r="L236" s="234">
        <v>21</v>
      </c>
      <c r="M236" s="234">
        <f>G236*(1+L236/100)</f>
        <v>0</v>
      </c>
      <c r="N236" s="234">
        <v>3.0000000000000001E-5</v>
      </c>
      <c r="O236" s="234">
        <f>ROUND(E236*N236,2)</f>
        <v>0</v>
      </c>
      <c r="P236" s="234">
        <v>0</v>
      </c>
      <c r="Q236" s="234">
        <f>ROUND(E236*P236,2)</f>
        <v>0</v>
      </c>
      <c r="R236" s="234" t="s">
        <v>116</v>
      </c>
      <c r="S236" s="235" t="s">
        <v>116</v>
      </c>
      <c r="T236" s="221">
        <v>2.9000000000000001E-2</v>
      </c>
      <c r="U236" s="221">
        <f>ROUND(E236*T236,2)</f>
        <v>2.41</v>
      </c>
      <c r="V236" s="221"/>
      <c r="W236" s="221" t="s">
        <v>117</v>
      </c>
      <c r="X236" s="212"/>
      <c r="Y236" s="212"/>
      <c r="Z236" s="212"/>
      <c r="AA236" s="212"/>
      <c r="AB236" s="212"/>
      <c r="AC236" s="212"/>
      <c r="AD236" s="212"/>
      <c r="AE236" s="212"/>
      <c r="AF236" s="212" t="s">
        <v>118</v>
      </c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</row>
    <row r="237" spans="1:59" outlineLevel="1" x14ac:dyDescent="0.2">
      <c r="A237" s="219"/>
      <c r="B237" s="220"/>
      <c r="C237" s="244" t="s">
        <v>341</v>
      </c>
      <c r="D237" s="236"/>
      <c r="E237" s="236"/>
      <c r="F237" s="236"/>
      <c r="G237" s="236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12"/>
      <c r="Y237" s="212"/>
      <c r="Z237" s="212"/>
      <c r="AA237" s="212"/>
      <c r="AB237" s="212"/>
      <c r="AC237" s="212"/>
      <c r="AD237" s="212"/>
      <c r="AE237" s="212"/>
      <c r="AF237" s="212" t="s">
        <v>120</v>
      </c>
      <c r="AG237" s="212"/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</row>
    <row r="238" spans="1:59" outlineLevel="1" x14ac:dyDescent="0.2">
      <c r="A238" s="219"/>
      <c r="B238" s="220"/>
      <c r="C238" s="245"/>
      <c r="D238" s="237"/>
      <c r="E238" s="237"/>
      <c r="F238" s="237"/>
      <c r="G238" s="237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12"/>
      <c r="Y238" s="212"/>
      <c r="Z238" s="212"/>
      <c r="AA238" s="212"/>
      <c r="AB238" s="212"/>
      <c r="AC238" s="212"/>
      <c r="AD238" s="212"/>
      <c r="AE238" s="212"/>
      <c r="AF238" s="212" t="s">
        <v>121</v>
      </c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</row>
    <row r="239" spans="1:59" outlineLevel="1" x14ac:dyDescent="0.2">
      <c r="A239" s="229">
        <v>100</v>
      </c>
      <c r="B239" s="230" t="s">
        <v>342</v>
      </c>
      <c r="C239" s="243" t="s">
        <v>343</v>
      </c>
      <c r="D239" s="231" t="s">
        <v>138</v>
      </c>
      <c r="E239" s="232">
        <v>26</v>
      </c>
      <c r="F239" s="233"/>
      <c r="G239" s="234">
        <f>ROUND(E239*F239,2)</f>
        <v>0</v>
      </c>
      <c r="H239" s="233"/>
      <c r="I239" s="234">
        <f>ROUND(E239*H239,2)</f>
        <v>0</v>
      </c>
      <c r="J239" s="233"/>
      <c r="K239" s="234">
        <f>ROUND(E239*J239,2)</f>
        <v>0</v>
      </c>
      <c r="L239" s="234">
        <v>21</v>
      </c>
      <c r="M239" s="234">
        <f>G239*(1+L239/100)</f>
        <v>0</v>
      </c>
      <c r="N239" s="234">
        <v>4.0000000000000003E-5</v>
      </c>
      <c r="O239" s="234">
        <f>ROUND(E239*N239,2)</f>
        <v>0</v>
      </c>
      <c r="P239" s="234">
        <v>0</v>
      </c>
      <c r="Q239" s="234">
        <f>ROUND(E239*P239,2)</f>
        <v>0</v>
      </c>
      <c r="R239" s="234" t="s">
        <v>116</v>
      </c>
      <c r="S239" s="235" t="s">
        <v>116</v>
      </c>
      <c r="T239" s="221">
        <v>2.1000000000000001E-2</v>
      </c>
      <c r="U239" s="221">
        <f>ROUND(E239*T239,2)</f>
        <v>0.55000000000000004</v>
      </c>
      <c r="V239" s="221"/>
      <c r="W239" s="221" t="s">
        <v>117</v>
      </c>
      <c r="X239" s="212"/>
      <c r="Y239" s="212"/>
      <c r="Z239" s="212"/>
      <c r="AA239" s="212"/>
      <c r="AB239" s="212"/>
      <c r="AC239" s="212"/>
      <c r="AD239" s="212"/>
      <c r="AE239" s="212"/>
      <c r="AF239" s="212" t="s">
        <v>118</v>
      </c>
      <c r="AG239" s="212"/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</row>
    <row r="240" spans="1:59" outlineLevel="1" x14ac:dyDescent="0.2">
      <c r="A240" s="219"/>
      <c r="B240" s="220"/>
      <c r="C240" s="244" t="s">
        <v>341</v>
      </c>
      <c r="D240" s="236"/>
      <c r="E240" s="236"/>
      <c r="F240" s="236"/>
      <c r="G240" s="236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12"/>
      <c r="Y240" s="212"/>
      <c r="Z240" s="212"/>
      <c r="AA240" s="212"/>
      <c r="AB240" s="212"/>
      <c r="AC240" s="212"/>
      <c r="AD240" s="212"/>
      <c r="AE240" s="212"/>
      <c r="AF240" s="212" t="s">
        <v>120</v>
      </c>
      <c r="AG240" s="212"/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</row>
    <row r="241" spans="1:59" outlineLevel="1" x14ac:dyDescent="0.2">
      <c r="A241" s="219"/>
      <c r="B241" s="220"/>
      <c r="C241" s="245"/>
      <c r="D241" s="237"/>
      <c r="E241" s="237"/>
      <c r="F241" s="237"/>
      <c r="G241" s="237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12"/>
      <c r="Y241" s="212"/>
      <c r="Z241" s="212"/>
      <c r="AA241" s="212"/>
      <c r="AB241" s="212"/>
      <c r="AC241" s="212"/>
      <c r="AD241" s="212"/>
      <c r="AE241" s="212"/>
      <c r="AF241" s="212" t="s">
        <v>121</v>
      </c>
      <c r="AG241" s="212"/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</row>
    <row r="242" spans="1:59" x14ac:dyDescent="0.2">
      <c r="A242" s="223" t="s">
        <v>111</v>
      </c>
      <c r="B242" s="224" t="s">
        <v>79</v>
      </c>
      <c r="C242" s="242" t="s">
        <v>80</v>
      </c>
      <c r="D242" s="225"/>
      <c r="E242" s="226"/>
      <c r="F242" s="227"/>
      <c r="G242" s="227">
        <f>SUMIF(AF243:AF246,"&lt;&gt;NOR",G243:G246)</f>
        <v>0</v>
      </c>
      <c r="H242" s="227"/>
      <c r="I242" s="227">
        <f>SUM(I243:I246)</f>
        <v>0</v>
      </c>
      <c r="J242" s="227"/>
      <c r="K242" s="227">
        <f>SUM(K243:K246)</f>
        <v>0</v>
      </c>
      <c r="L242" s="227"/>
      <c r="M242" s="227">
        <f>SUM(M243:M246)</f>
        <v>0</v>
      </c>
      <c r="N242" s="227"/>
      <c r="O242" s="227">
        <f>SUM(O243:O246)</f>
        <v>0</v>
      </c>
      <c r="P242" s="227"/>
      <c r="Q242" s="227">
        <f>SUM(Q243:Q246)</f>
        <v>0</v>
      </c>
      <c r="R242" s="227"/>
      <c r="S242" s="228"/>
      <c r="T242" s="222"/>
      <c r="U242" s="222">
        <f>SUM(U243:U246)</f>
        <v>0.2</v>
      </c>
      <c r="V242" s="222"/>
      <c r="W242" s="222"/>
      <c r="AF242" t="s">
        <v>112</v>
      </c>
    </row>
    <row r="243" spans="1:59" outlineLevel="1" x14ac:dyDescent="0.2">
      <c r="A243" s="229">
        <v>101</v>
      </c>
      <c r="B243" s="230" t="s">
        <v>344</v>
      </c>
      <c r="C243" s="243" t="s">
        <v>345</v>
      </c>
      <c r="D243" s="231" t="s">
        <v>132</v>
      </c>
      <c r="E243" s="232">
        <v>1.5</v>
      </c>
      <c r="F243" s="233"/>
      <c r="G243" s="234">
        <f>ROUND(E243*F243,2)</f>
        <v>0</v>
      </c>
      <c r="H243" s="233"/>
      <c r="I243" s="234">
        <f>ROUND(E243*H243,2)</f>
        <v>0</v>
      </c>
      <c r="J243" s="233"/>
      <c r="K243" s="234">
        <f>ROUND(E243*J243,2)</f>
        <v>0</v>
      </c>
      <c r="L243" s="234">
        <v>21</v>
      </c>
      <c r="M243" s="234">
        <f>G243*(1+L243/100)</f>
        <v>0</v>
      </c>
      <c r="N243" s="234">
        <v>6.9999999999999994E-5</v>
      </c>
      <c r="O243" s="234">
        <f>ROUND(E243*N243,2)</f>
        <v>0</v>
      </c>
      <c r="P243" s="234">
        <v>0</v>
      </c>
      <c r="Q243" s="234">
        <f>ROUND(E243*P243,2)</f>
        <v>0</v>
      </c>
      <c r="R243" s="234" t="s">
        <v>116</v>
      </c>
      <c r="S243" s="235" t="s">
        <v>116</v>
      </c>
      <c r="T243" s="221">
        <v>3.2480000000000002E-2</v>
      </c>
      <c r="U243" s="221">
        <f>ROUND(E243*T243,2)</f>
        <v>0.05</v>
      </c>
      <c r="V243" s="221"/>
      <c r="W243" s="221" t="s">
        <v>117</v>
      </c>
      <c r="X243" s="212"/>
      <c r="Y243" s="212"/>
      <c r="Z243" s="212"/>
      <c r="AA243" s="212"/>
      <c r="AB243" s="212"/>
      <c r="AC243" s="212"/>
      <c r="AD243" s="212"/>
      <c r="AE243" s="212"/>
      <c r="AF243" s="212" t="s">
        <v>118</v>
      </c>
      <c r="AG243" s="212"/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</row>
    <row r="244" spans="1:59" outlineLevel="1" x14ac:dyDescent="0.2">
      <c r="A244" s="219"/>
      <c r="B244" s="220"/>
      <c r="C244" s="246"/>
      <c r="D244" s="239"/>
      <c r="E244" s="239"/>
      <c r="F244" s="239"/>
      <c r="G244" s="239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12"/>
      <c r="Y244" s="212"/>
      <c r="Z244" s="212"/>
      <c r="AA244" s="212"/>
      <c r="AB244" s="212"/>
      <c r="AC244" s="212"/>
      <c r="AD244" s="212"/>
      <c r="AE244" s="212"/>
      <c r="AF244" s="212" t="s">
        <v>121</v>
      </c>
      <c r="AG244" s="212"/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</row>
    <row r="245" spans="1:59" outlineLevel="1" x14ac:dyDescent="0.2">
      <c r="A245" s="229">
        <v>102</v>
      </c>
      <c r="B245" s="230" t="s">
        <v>346</v>
      </c>
      <c r="C245" s="243" t="s">
        <v>347</v>
      </c>
      <c r="D245" s="231" t="s">
        <v>132</v>
      </c>
      <c r="E245" s="232">
        <v>1.5</v>
      </c>
      <c r="F245" s="233"/>
      <c r="G245" s="234">
        <f>ROUND(E245*F245,2)</f>
        <v>0</v>
      </c>
      <c r="H245" s="233"/>
      <c r="I245" s="234">
        <f>ROUND(E245*H245,2)</f>
        <v>0</v>
      </c>
      <c r="J245" s="233"/>
      <c r="K245" s="234">
        <f>ROUND(E245*J245,2)</f>
        <v>0</v>
      </c>
      <c r="L245" s="234">
        <v>21</v>
      </c>
      <c r="M245" s="234">
        <f>G245*(1+L245/100)</f>
        <v>0</v>
      </c>
      <c r="N245" s="234">
        <v>1.4999999999999999E-4</v>
      </c>
      <c r="O245" s="234">
        <f>ROUND(E245*N245,2)</f>
        <v>0</v>
      </c>
      <c r="P245" s="234">
        <v>0</v>
      </c>
      <c r="Q245" s="234">
        <f>ROUND(E245*P245,2)</f>
        <v>0</v>
      </c>
      <c r="R245" s="234" t="s">
        <v>116</v>
      </c>
      <c r="S245" s="235" t="s">
        <v>116</v>
      </c>
      <c r="T245" s="221">
        <v>0.10191</v>
      </c>
      <c r="U245" s="221">
        <f>ROUND(E245*T245,2)</f>
        <v>0.15</v>
      </c>
      <c r="V245" s="221"/>
      <c r="W245" s="221" t="s">
        <v>117</v>
      </c>
      <c r="X245" s="212"/>
      <c r="Y245" s="212"/>
      <c r="Z245" s="212"/>
      <c r="AA245" s="212"/>
      <c r="AB245" s="212"/>
      <c r="AC245" s="212"/>
      <c r="AD245" s="212"/>
      <c r="AE245" s="212"/>
      <c r="AF245" s="212" t="s">
        <v>118</v>
      </c>
      <c r="AG245" s="212"/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</row>
    <row r="246" spans="1:59" outlineLevel="1" x14ac:dyDescent="0.2">
      <c r="A246" s="219"/>
      <c r="B246" s="220"/>
      <c r="C246" s="246"/>
      <c r="D246" s="239"/>
      <c r="E246" s="239"/>
      <c r="F246" s="239"/>
      <c r="G246" s="239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12"/>
      <c r="Y246" s="212"/>
      <c r="Z246" s="212"/>
      <c r="AA246" s="212"/>
      <c r="AB246" s="212"/>
      <c r="AC246" s="212"/>
      <c r="AD246" s="212"/>
      <c r="AE246" s="212"/>
      <c r="AF246" s="212" t="s">
        <v>121</v>
      </c>
      <c r="AG246" s="212"/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</row>
    <row r="247" spans="1:59" x14ac:dyDescent="0.2">
      <c r="A247" s="223" t="s">
        <v>111</v>
      </c>
      <c r="B247" s="224" t="s">
        <v>81</v>
      </c>
      <c r="C247" s="242" t="s">
        <v>82</v>
      </c>
      <c r="D247" s="225"/>
      <c r="E247" s="226"/>
      <c r="F247" s="227"/>
      <c r="G247" s="227">
        <f>SUMIF(AF248:AF260,"&lt;&gt;NOR",G248:G260)</f>
        <v>0</v>
      </c>
      <c r="H247" s="227"/>
      <c r="I247" s="227">
        <f>SUM(I248:I260)</f>
        <v>0</v>
      </c>
      <c r="J247" s="227"/>
      <c r="K247" s="227">
        <f>SUM(K248:K260)</f>
        <v>0</v>
      </c>
      <c r="L247" s="227"/>
      <c r="M247" s="227">
        <f>SUM(M248:M260)</f>
        <v>0</v>
      </c>
      <c r="N247" s="227"/>
      <c r="O247" s="227">
        <f>SUM(O248:O260)</f>
        <v>0</v>
      </c>
      <c r="P247" s="227"/>
      <c r="Q247" s="227">
        <f>SUM(Q248:Q260)</f>
        <v>0</v>
      </c>
      <c r="R247" s="227"/>
      <c r="S247" s="228"/>
      <c r="T247" s="222"/>
      <c r="U247" s="222">
        <f>SUM(U248:U260)</f>
        <v>5.47</v>
      </c>
      <c r="V247" s="222"/>
      <c r="W247" s="222"/>
      <c r="AF247" t="s">
        <v>112</v>
      </c>
    </row>
    <row r="248" spans="1:59" outlineLevel="1" x14ac:dyDescent="0.2">
      <c r="A248" s="229">
        <v>103</v>
      </c>
      <c r="B248" s="230" t="s">
        <v>348</v>
      </c>
      <c r="C248" s="243" t="s">
        <v>349</v>
      </c>
      <c r="D248" s="231" t="s">
        <v>166</v>
      </c>
      <c r="E248" s="232">
        <v>4.6100000000000003</v>
      </c>
      <c r="F248" s="233"/>
      <c r="G248" s="234">
        <f>ROUND(E248*F248,2)</f>
        <v>0</v>
      </c>
      <c r="H248" s="233"/>
      <c r="I248" s="234">
        <f>ROUND(E248*H248,2)</f>
        <v>0</v>
      </c>
      <c r="J248" s="233"/>
      <c r="K248" s="234">
        <f>ROUND(E248*J248,2)</f>
        <v>0</v>
      </c>
      <c r="L248" s="234">
        <v>21</v>
      </c>
      <c r="M248" s="234">
        <f>G248*(1+L248/100)</f>
        <v>0</v>
      </c>
      <c r="N248" s="234">
        <v>0</v>
      </c>
      <c r="O248" s="234">
        <f>ROUND(E248*N248,2)</f>
        <v>0</v>
      </c>
      <c r="P248" s="234">
        <v>0</v>
      </c>
      <c r="Q248" s="234">
        <f>ROUND(E248*P248,2)</f>
        <v>0</v>
      </c>
      <c r="R248" s="234" t="s">
        <v>116</v>
      </c>
      <c r="S248" s="235" t="s">
        <v>116</v>
      </c>
      <c r="T248" s="221">
        <v>9.9000000000000005E-2</v>
      </c>
      <c r="U248" s="221">
        <f>ROUND(E248*T248,2)</f>
        <v>0.46</v>
      </c>
      <c r="V248" s="221"/>
      <c r="W248" s="221" t="s">
        <v>350</v>
      </c>
      <c r="X248" s="212"/>
      <c r="Y248" s="212"/>
      <c r="Z248" s="212"/>
      <c r="AA248" s="212"/>
      <c r="AB248" s="212"/>
      <c r="AC248" s="212"/>
      <c r="AD248" s="212"/>
      <c r="AE248" s="212"/>
      <c r="AF248" s="212" t="s">
        <v>351</v>
      </c>
      <c r="AG248" s="212"/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</row>
    <row r="249" spans="1:59" outlineLevel="1" x14ac:dyDescent="0.2">
      <c r="A249" s="219"/>
      <c r="B249" s="220"/>
      <c r="C249" s="244" t="s">
        <v>352</v>
      </c>
      <c r="D249" s="236"/>
      <c r="E249" s="236"/>
      <c r="F249" s="236"/>
      <c r="G249" s="236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12"/>
      <c r="Y249" s="212"/>
      <c r="Z249" s="212"/>
      <c r="AA249" s="212"/>
      <c r="AB249" s="212"/>
      <c r="AC249" s="212"/>
      <c r="AD249" s="212"/>
      <c r="AE249" s="212"/>
      <c r="AF249" s="212" t="s">
        <v>120</v>
      </c>
      <c r="AG249" s="212"/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</row>
    <row r="250" spans="1:59" outlineLevel="1" x14ac:dyDescent="0.2">
      <c r="A250" s="219"/>
      <c r="B250" s="220"/>
      <c r="C250" s="245"/>
      <c r="D250" s="237"/>
      <c r="E250" s="237"/>
      <c r="F250" s="237"/>
      <c r="G250" s="237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12"/>
      <c r="Y250" s="212"/>
      <c r="Z250" s="212"/>
      <c r="AA250" s="212"/>
      <c r="AB250" s="212"/>
      <c r="AC250" s="212"/>
      <c r="AD250" s="212"/>
      <c r="AE250" s="212"/>
      <c r="AF250" s="212" t="s">
        <v>121</v>
      </c>
      <c r="AG250" s="212"/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</row>
    <row r="251" spans="1:59" outlineLevel="1" x14ac:dyDescent="0.2">
      <c r="A251" s="229">
        <v>104</v>
      </c>
      <c r="B251" s="230" t="s">
        <v>353</v>
      </c>
      <c r="C251" s="243" t="s">
        <v>354</v>
      </c>
      <c r="D251" s="231" t="s">
        <v>166</v>
      </c>
      <c r="E251" s="232">
        <v>4.6100000000000003</v>
      </c>
      <c r="F251" s="233"/>
      <c r="G251" s="234">
        <f>ROUND(E251*F251,2)</f>
        <v>0</v>
      </c>
      <c r="H251" s="233"/>
      <c r="I251" s="234">
        <f>ROUND(E251*H251,2)</f>
        <v>0</v>
      </c>
      <c r="J251" s="233"/>
      <c r="K251" s="234">
        <f>ROUND(E251*J251,2)</f>
        <v>0</v>
      </c>
      <c r="L251" s="234">
        <v>21</v>
      </c>
      <c r="M251" s="234">
        <f>G251*(1+L251/100)</f>
        <v>0</v>
      </c>
      <c r="N251" s="234">
        <v>0</v>
      </c>
      <c r="O251" s="234">
        <f>ROUND(E251*N251,2)</f>
        <v>0</v>
      </c>
      <c r="P251" s="234">
        <v>0</v>
      </c>
      <c r="Q251" s="234">
        <f>ROUND(E251*P251,2)</f>
        <v>0</v>
      </c>
      <c r="R251" s="234" t="s">
        <v>116</v>
      </c>
      <c r="S251" s="235" t="s">
        <v>116</v>
      </c>
      <c r="T251" s="221">
        <v>0.94199999999999995</v>
      </c>
      <c r="U251" s="221">
        <f>ROUND(E251*T251,2)</f>
        <v>4.34</v>
      </c>
      <c r="V251" s="221"/>
      <c r="W251" s="221" t="s">
        <v>350</v>
      </c>
      <c r="X251" s="212"/>
      <c r="Y251" s="212"/>
      <c r="Z251" s="212"/>
      <c r="AA251" s="212"/>
      <c r="AB251" s="212"/>
      <c r="AC251" s="212"/>
      <c r="AD251" s="212"/>
      <c r="AE251" s="212"/>
      <c r="AF251" s="212" t="s">
        <v>351</v>
      </c>
      <c r="AG251" s="212"/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</row>
    <row r="252" spans="1:59" outlineLevel="1" x14ac:dyDescent="0.2">
      <c r="A252" s="219"/>
      <c r="B252" s="220"/>
      <c r="C252" s="246"/>
      <c r="D252" s="239"/>
      <c r="E252" s="239"/>
      <c r="F252" s="239"/>
      <c r="G252" s="239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12"/>
      <c r="Y252" s="212"/>
      <c r="Z252" s="212"/>
      <c r="AA252" s="212"/>
      <c r="AB252" s="212"/>
      <c r="AC252" s="212"/>
      <c r="AD252" s="212"/>
      <c r="AE252" s="212"/>
      <c r="AF252" s="212" t="s">
        <v>121</v>
      </c>
      <c r="AG252" s="212"/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</row>
    <row r="253" spans="1:59" ht="22.5" outlineLevel="1" x14ac:dyDescent="0.2">
      <c r="A253" s="229">
        <v>105</v>
      </c>
      <c r="B253" s="230" t="s">
        <v>355</v>
      </c>
      <c r="C253" s="243" t="s">
        <v>356</v>
      </c>
      <c r="D253" s="231" t="s">
        <v>166</v>
      </c>
      <c r="E253" s="232">
        <v>4.6100000000000003</v>
      </c>
      <c r="F253" s="233"/>
      <c r="G253" s="234">
        <f>ROUND(E253*F253,2)</f>
        <v>0</v>
      </c>
      <c r="H253" s="233"/>
      <c r="I253" s="234">
        <f>ROUND(E253*H253,2)</f>
        <v>0</v>
      </c>
      <c r="J253" s="233"/>
      <c r="K253" s="234">
        <f>ROUND(E253*J253,2)</f>
        <v>0</v>
      </c>
      <c r="L253" s="234">
        <v>21</v>
      </c>
      <c r="M253" s="234">
        <f>G253*(1+L253/100)</f>
        <v>0</v>
      </c>
      <c r="N253" s="234">
        <v>0</v>
      </c>
      <c r="O253" s="234">
        <f>ROUND(E253*N253,2)</f>
        <v>0</v>
      </c>
      <c r="P253" s="234">
        <v>0</v>
      </c>
      <c r="Q253" s="234">
        <f>ROUND(E253*P253,2)</f>
        <v>0</v>
      </c>
      <c r="R253" s="234" t="s">
        <v>116</v>
      </c>
      <c r="S253" s="235" t="s">
        <v>116</v>
      </c>
      <c r="T253" s="221">
        <v>0.105</v>
      </c>
      <c r="U253" s="221">
        <f>ROUND(E253*T253,2)</f>
        <v>0.48</v>
      </c>
      <c r="V253" s="221"/>
      <c r="W253" s="221" t="s">
        <v>350</v>
      </c>
      <c r="X253" s="212"/>
      <c r="Y253" s="212"/>
      <c r="Z253" s="212"/>
      <c r="AA253" s="212"/>
      <c r="AB253" s="212"/>
      <c r="AC253" s="212"/>
      <c r="AD253" s="212"/>
      <c r="AE253" s="212"/>
      <c r="AF253" s="212" t="s">
        <v>351</v>
      </c>
      <c r="AG253" s="212"/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</row>
    <row r="254" spans="1:59" outlineLevel="1" x14ac:dyDescent="0.2">
      <c r="A254" s="219"/>
      <c r="B254" s="220"/>
      <c r="C254" s="246"/>
      <c r="D254" s="239"/>
      <c r="E254" s="239"/>
      <c r="F254" s="239"/>
      <c r="G254" s="239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12"/>
      <c r="Y254" s="212"/>
      <c r="Z254" s="212"/>
      <c r="AA254" s="212"/>
      <c r="AB254" s="212"/>
      <c r="AC254" s="212"/>
      <c r="AD254" s="212"/>
      <c r="AE254" s="212"/>
      <c r="AF254" s="212" t="s">
        <v>121</v>
      </c>
      <c r="AG254" s="212"/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</row>
    <row r="255" spans="1:59" outlineLevel="1" x14ac:dyDescent="0.2">
      <c r="A255" s="229">
        <v>106</v>
      </c>
      <c r="B255" s="230" t="s">
        <v>357</v>
      </c>
      <c r="C255" s="243" t="s">
        <v>358</v>
      </c>
      <c r="D255" s="231" t="s">
        <v>166</v>
      </c>
      <c r="E255" s="232">
        <v>4.6100000000000003</v>
      </c>
      <c r="F255" s="233"/>
      <c r="G255" s="234">
        <f>ROUND(E255*F255,2)</f>
        <v>0</v>
      </c>
      <c r="H255" s="233"/>
      <c r="I255" s="234">
        <f>ROUND(E255*H255,2)</f>
        <v>0</v>
      </c>
      <c r="J255" s="233"/>
      <c r="K255" s="234">
        <f>ROUND(E255*J255,2)</f>
        <v>0</v>
      </c>
      <c r="L255" s="234">
        <v>21</v>
      </c>
      <c r="M255" s="234">
        <f>G255*(1+L255/100)</f>
        <v>0</v>
      </c>
      <c r="N255" s="234">
        <v>0</v>
      </c>
      <c r="O255" s="234">
        <f>ROUND(E255*N255,2)</f>
        <v>0</v>
      </c>
      <c r="P255" s="234">
        <v>0</v>
      </c>
      <c r="Q255" s="234">
        <f>ROUND(E255*P255,2)</f>
        <v>0</v>
      </c>
      <c r="R255" s="234" t="s">
        <v>116</v>
      </c>
      <c r="S255" s="235" t="s">
        <v>116</v>
      </c>
      <c r="T255" s="221">
        <v>4.2000000000000003E-2</v>
      </c>
      <c r="U255" s="221">
        <f>ROUND(E255*T255,2)</f>
        <v>0.19</v>
      </c>
      <c r="V255" s="221"/>
      <c r="W255" s="221" t="s">
        <v>350</v>
      </c>
      <c r="X255" s="212"/>
      <c r="Y255" s="212"/>
      <c r="Z255" s="212"/>
      <c r="AA255" s="212"/>
      <c r="AB255" s="212"/>
      <c r="AC255" s="212"/>
      <c r="AD255" s="212"/>
      <c r="AE255" s="212"/>
      <c r="AF255" s="212" t="s">
        <v>351</v>
      </c>
      <c r="AG255" s="212"/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</row>
    <row r="256" spans="1:59" outlineLevel="1" x14ac:dyDescent="0.2">
      <c r="A256" s="219"/>
      <c r="B256" s="220"/>
      <c r="C256" s="244" t="s">
        <v>359</v>
      </c>
      <c r="D256" s="236"/>
      <c r="E256" s="236"/>
      <c r="F256" s="236"/>
      <c r="G256" s="236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12"/>
      <c r="Y256" s="212"/>
      <c r="Z256" s="212"/>
      <c r="AA256" s="212"/>
      <c r="AB256" s="212"/>
      <c r="AC256" s="212"/>
      <c r="AD256" s="212"/>
      <c r="AE256" s="212"/>
      <c r="AF256" s="212" t="s">
        <v>120</v>
      </c>
      <c r="AG256" s="212"/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</row>
    <row r="257" spans="1:59" outlineLevel="1" x14ac:dyDescent="0.2">
      <c r="A257" s="219"/>
      <c r="B257" s="220"/>
      <c r="C257" s="245"/>
      <c r="D257" s="237"/>
      <c r="E257" s="237"/>
      <c r="F257" s="237"/>
      <c r="G257" s="237"/>
      <c r="H257" s="221"/>
      <c r="I257" s="221"/>
      <c r="J257" s="221"/>
      <c r="K257" s="221"/>
      <c r="L257" s="221"/>
      <c r="M257" s="221"/>
      <c r="N257" s="221"/>
      <c r="O257" s="221"/>
      <c r="P257" s="221"/>
      <c r="Q257" s="221"/>
      <c r="R257" s="221"/>
      <c r="S257" s="221"/>
      <c r="T257" s="221"/>
      <c r="U257" s="221"/>
      <c r="V257" s="221"/>
      <c r="W257" s="221"/>
      <c r="X257" s="212"/>
      <c r="Y257" s="212"/>
      <c r="Z257" s="212"/>
      <c r="AA257" s="212"/>
      <c r="AB257" s="212"/>
      <c r="AC257" s="212"/>
      <c r="AD257" s="212"/>
      <c r="AE257" s="212"/>
      <c r="AF257" s="212" t="s">
        <v>121</v>
      </c>
      <c r="AG257" s="212"/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</row>
    <row r="258" spans="1:59" outlineLevel="1" x14ac:dyDescent="0.2">
      <c r="A258" s="229">
        <v>107</v>
      </c>
      <c r="B258" s="230" t="s">
        <v>360</v>
      </c>
      <c r="C258" s="243" t="s">
        <v>361</v>
      </c>
      <c r="D258" s="231" t="s">
        <v>166</v>
      </c>
      <c r="E258" s="232">
        <v>18.440000000000001</v>
      </c>
      <c r="F258" s="233"/>
      <c r="G258" s="234">
        <f>ROUND(E258*F258,2)</f>
        <v>0</v>
      </c>
      <c r="H258" s="233"/>
      <c r="I258" s="234">
        <f>ROUND(E258*H258,2)</f>
        <v>0</v>
      </c>
      <c r="J258" s="233"/>
      <c r="K258" s="234">
        <f>ROUND(E258*J258,2)</f>
        <v>0</v>
      </c>
      <c r="L258" s="234">
        <v>21</v>
      </c>
      <c r="M258" s="234">
        <f>G258*(1+L258/100)</f>
        <v>0</v>
      </c>
      <c r="N258" s="234">
        <v>0</v>
      </c>
      <c r="O258" s="234">
        <f>ROUND(E258*N258,2)</f>
        <v>0</v>
      </c>
      <c r="P258" s="234">
        <v>0</v>
      </c>
      <c r="Q258" s="234">
        <f>ROUND(E258*P258,2)</f>
        <v>0</v>
      </c>
      <c r="R258" s="234" t="s">
        <v>116</v>
      </c>
      <c r="S258" s="235" t="s">
        <v>116</v>
      </c>
      <c r="T258" s="221">
        <v>0</v>
      </c>
      <c r="U258" s="221">
        <f>ROUND(E258*T258,2)</f>
        <v>0</v>
      </c>
      <c r="V258" s="221"/>
      <c r="W258" s="221" t="s">
        <v>350</v>
      </c>
      <c r="X258" s="212"/>
      <c r="Y258" s="212"/>
      <c r="Z258" s="212"/>
      <c r="AA258" s="212"/>
      <c r="AB258" s="212"/>
      <c r="AC258" s="212"/>
      <c r="AD258" s="212"/>
      <c r="AE258" s="212"/>
      <c r="AF258" s="212" t="s">
        <v>351</v>
      </c>
      <c r="AG258" s="212"/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</row>
    <row r="259" spans="1:59" outlineLevel="1" x14ac:dyDescent="0.2">
      <c r="A259" s="219"/>
      <c r="B259" s="220"/>
      <c r="C259" s="244" t="s">
        <v>359</v>
      </c>
      <c r="D259" s="236"/>
      <c r="E259" s="236"/>
      <c r="F259" s="236"/>
      <c r="G259" s="236"/>
      <c r="H259" s="221"/>
      <c r="I259" s="221"/>
      <c r="J259" s="221"/>
      <c r="K259" s="221"/>
      <c r="L259" s="221"/>
      <c r="M259" s="221"/>
      <c r="N259" s="221"/>
      <c r="O259" s="221"/>
      <c r="P259" s="221"/>
      <c r="Q259" s="221"/>
      <c r="R259" s="221"/>
      <c r="S259" s="221"/>
      <c r="T259" s="221"/>
      <c r="U259" s="221"/>
      <c r="V259" s="221"/>
      <c r="W259" s="221"/>
      <c r="X259" s="212"/>
      <c r="Y259" s="212"/>
      <c r="Z259" s="212"/>
      <c r="AA259" s="212"/>
      <c r="AB259" s="212"/>
      <c r="AC259" s="212"/>
      <c r="AD259" s="212"/>
      <c r="AE259" s="212"/>
      <c r="AF259" s="212" t="s">
        <v>120</v>
      </c>
      <c r="AG259" s="212"/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</row>
    <row r="260" spans="1:59" outlineLevel="1" x14ac:dyDescent="0.2">
      <c r="A260" s="219"/>
      <c r="B260" s="220"/>
      <c r="C260" s="245"/>
      <c r="D260" s="237"/>
      <c r="E260" s="237"/>
      <c r="F260" s="237"/>
      <c r="G260" s="237"/>
      <c r="H260" s="221"/>
      <c r="I260" s="221"/>
      <c r="J260" s="221"/>
      <c r="K260" s="221"/>
      <c r="L260" s="221"/>
      <c r="M260" s="221"/>
      <c r="N260" s="221"/>
      <c r="O260" s="221"/>
      <c r="P260" s="221"/>
      <c r="Q260" s="221"/>
      <c r="R260" s="221"/>
      <c r="S260" s="221"/>
      <c r="T260" s="221"/>
      <c r="U260" s="221"/>
      <c r="V260" s="221"/>
      <c r="W260" s="221"/>
      <c r="X260" s="212"/>
      <c r="Y260" s="212"/>
      <c r="Z260" s="212"/>
      <c r="AA260" s="212"/>
      <c r="AB260" s="212"/>
      <c r="AC260" s="212"/>
      <c r="AD260" s="212"/>
      <c r="AE260" s="212"/>
      <c r="AF260" s="212" t="s">
        <v>121</v>
      </c>
      <c r="AG260" s="212"/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</row>
    <row r="261" spans="1:59" x14ac:dyDescent="0.2">
      <c r="A261" s="3"/>
      <c r="B261" s="4"/>
      <c r="C261" s="248"/>
      <c r="D261" s="6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AD261">
        <v>15</v>
      </c>
      <c r="AE261">
        <v>21</v>
      </c>
      <c r="AF261" t="s">
        <v>99</v>
      </c>
    </row>
    <row r="262" spans="1:59" x14ac:dyDescent="0.2">
      <c r="A262" s="215"/>
      <c r="B262" s="216" t="s">
        <v>29</v>
      </c>
      <c r="C262" s="249"/>
      <c r="D262" s="217"/>
      <c r="E262" s="218"/>
      <c r="F262" s="218"/>
      <c r="G262" s="241">
        <f>G8+G12+G16+G23+G60+G120+G123+G130+G139+G194+G235+G242+G247</f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AD262">
        <f>SUMIF(L7:L260,AD261,G7:G260)</f>
        <v>0</v>
      </c>
      <c r="AE262">
        <f>SUMIF(L7:L260,AE261,G7:G260)</f>
        <v>0</v>
      </c>
      <c r="AF262" t="s">
        <v>362</v>
      </c>
    </row>
    <row r="263" spans="1:59" x14ac:dyDescent="0.2">
      <c r="C263" s="250"/>
      <c r="D263" s="10"/>
      <c r="AF263" t="s">
        <v>363</v>
      </c>
    </row>
    <row r="264" spans="1:59" x14ac:dyDescent="0.2">
      <c r="D264" s="10"/>
    </row>
    <row r="265" spans="1:59" x14ac:dyDescent="0.2">
      <c r="D265" s="10"/>
    </row>
    <row r="266" spans="1:59" x14ac:dyDescent="0.2">
      <c r="D266" s="10"/>
    </row>
    <row r="267" spans="1:59" x14ac:dyDescent="0.2">
      <c r="D267" s="10"/>
    </row>
    <row r="268" spans="1:59" x14ac:dyDescent="0.2">
      <c r="D268" s="10"/>
    </row>
    <row r="269" spans="1:59" x14ac:dyDescent="0.2">
      <c r="D269" s="10"/>
    </row>
    <row r="270" spans="1:59" x14ac:dyDescent="0.2">
      <c r="D270" s="10"/>
    </row>
    <row r="271" spans="1:59" x14ac:dyDescent="0.2">
      <c r="D271" s="10"/>
    </row>
    <row r="272" spans="1:59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7">
    <mergeCell ref="C254:G254"/>
    <mergeCell ref="C256:G256"/>
    <mergeCell ref="C257:G257"/>
    <mergeCell ref="C259:G259"/>
    <mergeCell ref="C260:G260"/>
    <mergeCell ref="C241:G241"/>
    <mergeCell ref="C244:G244"/>
    <mergeCell ref="C246:G246"/>
    <mergeCell ref="C249:G249"/>
    <mergeCell ref="C250:G250"/>
    <mergeCell ref="C252:G252"/>
    <mergeCell ref="C230:G230"/>
    <mergeCell ref="C232:G232"/>
    <mergeCell ref="C234:G234"/>
    <mergeCell ref="C237:G237"/>
    <mergeCell ref="C238:G238"/>
    <mergeCell ref="C240:G240"/>
    <mergeCell ref="C218:G218"/>
    <mergeCell ref="C220:G220"/>
    <mergeCell ref="C222:G222"/>
    <mergeCell ref="C224:G224"/>
    <mergeCell ref="C226:G226"/>
    <mergeCell ref="C228:G228"/>
    <mergeCell ref="C206:G206"/>
    <mergeCell ref="C208:G208"/>
    <mergeCell ref="C210:G210"/>
    <mergeCell ref="C212:G212"/>
    <mergeCell ref="C214:G214"/>
    <mergeCell ref="C216:G216"/>
    <mergeCell ref="C193:G193"/>
    <mergeCell ref="C196:G196"/>
    <mergeCell ref="C198:G198"/>
    <mergeCell ref="C200:G200"/>
    <mergeCell ref="C202:G202"/>
    <mergeCell ref="C204:G204"/>
    <mergeCell ref="C181:G181"/>
    <mergeCell ref="C183:G183"/>
    <mergeCell ref="C185:G185"/>
    <mergeCell ref="C187:G187"/>
    <mergeCell ref="C189:G189"/>
    <mergeCell ref="C191:G191"/>
    <mergeCell ref="C169:G169"/>
    <mergeCell ref="C171:G171"/>
    <mergeCell ref="C173:G173"/>
    <mergeCell ref="C175:G175"/>
    <mergeCell ref="C177:G177"/>
    <mergeCell ref="C179:G179"/>
    <mergeCell ref="C157:G157"/>
    <mergeCell ref="C159:G159"/>
    <mergeCell ref="C161:G161"/>
    <mergeCell ref="C163:G163"/>
    <mergeCell ref="C165:G165"/>
    <mergeCell ref="C167:G167"/>
    <mergeCell ref="C145:G145"/>
    <mergeCell ref="C147:G147"/>
    <mergeCell ref="C149:G149"/>
    <mergeCell ref="C151:G151"/>
    <mergeCell ref="C153:G153"/>
    <mergeCell ref="C155:G155"/>
    <mergeCell ref="C132:G132"/>
    <mergeCell ref="C134:G134"/>
    <mergeCell ref="C136:G136"/>
    <mergeCell ref="C138:G138"/>
    <mergeCell ref="C141:G141"/>
    <mergeCell ref="C143:G143"/>
    <mergeCell ref="C118:G118"/>
    <mergeCell ref="C119:G119"/>
    <mergeCell ref="C122:G122"/>
    <mergeCell ref="C125:G125"/>
    <mergeCell ref="C127:G127"/>
    <mergeCell ref="C129:G129"/>
    <mergeCell ref="C107:G107"/>
    <mergeCell ref="C109:G109"/>
    <mergeCell ref="C111:G111"/>
    <mergeCell ref="C113:G113"/>
    <mergeCell ref="C115:G115"/>
    <mergeCell ref="C116:G116"/>
    <mergeCell ref="C95:G95"/>
    <mergeCell ref="C97:G97"/>
    <mergeCell ref="C99:G99"/>
    <mergeCell ref="C101:G101"/>
    <mergeCell ref="C103:G103"/>
    <mergeCell ref="C105:G105"/>
    <mergeCell ref="C85:G85"/>
    <mergeCell ref="C86:G86"/>
    <mergeCell ref="C88:G88"/>
    <mergeCell ref="C89:G89"/>
    <mergeCell ref="C91:G91"/>
    <mergeCell ref="C93:G93"/>
    <mergeCell ref="C76:G76"/>
    <mergeCell ref="C77:G77"/>
    <mergeCell ref="C79:G79"/>
    <mergeCell ref="C80:G80"/>
    <mergeCell ref="C82:G82"/>
    <mergeCell ref="C83:G83"/>
    <mergeCell ref="C66:G66"/>
    <mergeCell ref="C68:G68"/>
    <mergeCell ref="C70:G70"/>
    <mergeCell ref="C71:G71"/>
    <mergeCell ref="C73:G73"/>
    <mergeCell ref="C74:G74"/>
    <mergeCell ref="C55:G55"/>
    <mergeCell ref="C56:G56"/>
    <mergeCell ref="C58:G58"/>
    <mergeCell ref="C59:G59"/>
    <mergeCell ref="C62:G62"/>
    <mergeCell ref="C64:G64"/>
    <mergeCell ref="C43:G43"/>
    <mergeCell ref="C45:G45"/>
    <mergeCell ref="C47:G47"/>
    <mergeCell ref="C49:G49"/>
    <mergeCell ref="C51:G51"/>
    <mergeCell ref="C53:G53"/>
    <mergeCell ref="C34:G34"/>
    <mergeCell ref="C36:G36"/>
    <mergeCell ref="C37:G37"/>
    <mergeCell ref="C39:G39"/>
    <mergeCell ref="C40:G40"/>
    <mergeCell ref="C42:G42"/>
    <mergeCell ref="C25:G25"/>
    <mergeCell ref="C27:G27"/>
    <mergeCell ref="C28:G28"/>
    <mergeCell ref="C30:G30"/>
    <mergeCell ref="C31:G31"/>
    <mergeCell ref="C33:G33"/>
    <mergeCell ref="C14:G14"/>
    <mergeCell ref="C15:G15"/>
    <mergeCell ref="C18:G18"/>
    <mergeCell ref="C19:G19"/>
    <mergeCell ref="C21:G21"/>
    <mergeCell ref="C22:G22"/>
    <mergeCell ref="A1:G1"/>
    <mergeCell ref="C2:G2"/>
    <mergeCell ref="C3:G3"/>
    <mergeCell ref="C4:G4"/>
    <mergeCell ref="C10:G10"/>
    <mergeCell ref="C11:G11"/>
  </mergeCells>
  <pageMargins left="0.39370078740157483" right="0.19685039370078741" top="0.39370078740157483" bottom="0.59055118110236227" header="0.31496062992125984" footer="0.31496062992125984"/>
  <pageSetup paperSize="9" scale="97" fitToHeight="0" orientation="landscape" horizontalDpi="4294967294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2020-10-04T18:28:08Z</cp:lastPrinted>
  <dcterms:created xsi:type="dcterms:W3CDTF">2009-04-08T07:15:50Z</dcterms:created>
  <dcterms:modified xsi:type="dcterms:W3CDTF">2020-10-04T18:28:17Z</dcterms:modified>
</cp:coreProperties>
</file>